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9" i="1" l="1"/>
  <c r="D44" i="1"/>
  <c r="F29" i="1"/>
  <c r="E29" i="1"/>
  <c r="F25" i="1"/>
  <c r="D41" i="1"/>
  <c r="D53" i="1" l="1"/>
  <c r="E23" i="1" l="1"/>
  <c r="D27" i="1" l="1"/>
  <c r="E20" i="1" l="1"/>
  <c r="D22" i="1"/>
  <c r="E32" i="1" l="1"/>
  <c r="D33" i="1"/>
  <c r="D21" i="1" l="1"/>
  <c r="D20" i="1" s="1"/>
  <c r="F23" i="1" l="1"/>
  <c r="D31" i="1"/>
  <c r="D28" i="1" l="1"/>
  <c r="D26" i="1" l="1"/>
  <c r="D30" i="1"/>
  <c r="D29" i="1" l="1"/>
  <c r="D25" i="1" l="1"/>
  <c r="D23" i="1" l="1"/>
  <c r="F20" i="1"/>
  <c r="F34" i="1" s="1"/>
  <c r="E34" i="1"/>
  <c r="D32" i="1" l="1"/>
  <c r="D34" i="1" s="1"/>
</calcChain>
</file>

<file path=xl/sharedStrings.xml><?xml version="1.0" encoding="utf-8"?>
<sst xmlns="http://schemas.openxmlformats.org/spreadsheetml/2006/main" count="68" uniqueCount="62">
  <si>
    <t>№ п/п</t>
  </si>
  <si>
    <t>Наименование</t>
  </si>
  <si>
    <t>Итого</t>
  </si>
  <si>
    <t>* Справочно: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</si>
  <si>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</si>
  <si>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</si>
  <si>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</si>
  <si>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</si>
  <si>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</si>
  <si>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</si>
  <si>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</si>
  <si>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</si>
  <si>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</si>
  <si>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</si>
  <si>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</si>
  <si>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</si>
  <si>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Содержание автомобильных дорог общего пользования и сооружений на них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</si>
  <si>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</si>
  <si>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</si>
  <si>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</si>
  <si>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</si>
  <si>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</si>
  <si>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</si>
  <si>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</si>
  <si>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>1.2.4.</t>
  </si>
  <si>
    <t>1.2.5.</t>
  </si>
  <si>
    <t>(в редакции решения от 28.12.2021 №______)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</si>
  <si>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</si>
  <si>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</si>
  <si>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Ремонт сети автомобильных дорог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</si>
  <si>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</si>
  <si>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</si>
  <si>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</si>
  <si>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1.1.1.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</si>
  <si>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2025 год</t>
  </si>
  <si>
    <t>Ремонт сети автомобильных дорог общего пользования искусственных сооружений на них, включая строительный контроль</t>
  </si>
  <si>
    <t>1.2.2.</t>
  </si>
  <si>
    <t>Единица измерения: руб.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</si>
  <si>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2022-2028 годы"</t>
  </si>
  <si>
    <t>доходы от уплаты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местный бюджет</t>
  </si>
  <si>
    <t xml:space="preserve">доходов местных бюджетов от штрафов за нарушение правил движения тяжеловесного и (или) крупногабаритного транспортного средства
</t>
  </si>
  <si>
    <t xml:space="preserve">доходы местных бюджетов от платы в счет возмещения вреда, причиняемого автомобильным дорогам местного значения тяжеловесными транспортными средствами
</t>
  </si>
  <si>
    <t>доходы местных бюджетов от штрафов за нарушение правил движения тяжеловесного и (или) крупногабаритного транспортного средства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</si>
  <si>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</t>
  </si>
  <si>
    <t>денежные средства, поступающие от уплаты неустоек (штрафов, пеней), возмещения убытков муниципального заказчика, взысканных в связи с наруше¬нием исполнителем (подрядчиком), поставщиком условий муниципального контракта или иных договоров, финансируемых за счет Фонда, или в связи с уклонением от заключения таким контрактов или иных договоров</t>
  </si>
  <si>
    <t>доходы от компенсации затрат бюджетов муниципальных округов, связанных с финансовым обеспечением дорожной деятельности в отношении автомобильных дорог местного значения</t>
  </si>
  <si>
    <t xml:space="preserve"> от 26.12.2024 №31.05.</t>
  </si>
  <si>
    <t>за счет безвозмездных поступлений из бюджета Удмуртской Республики</t>
  </si>
  <si>
    <t>за счет поступлений от акцизов и иных доходов местного бюджета</t>
  </si>
  <si>
    <t>"Приложение №12</t>
  </si>
  <si>
    <t>"</t>
  </si>
  <si>
    <t>Приложение №6</t>
  </si>
  <si>
    <t xml:space="preserve"> от ___.04.2025 №___.___.</t>
  </si>
  <si>
    <t>- на развитие сети автомобильных дорог местного значения</t>
  </si>
  <si>
    <t>- на финансовое обеспечение дорожной деятельности в рамках нацпроекта "Инфрастуктура для жизни"</t>
  </si>
  <si>
    <t>- на комплекс работ по содержанию автомобильных дорог, приобретение дорожной техникиза</t>
  </si>
  <si>
    <t>- на комплекс работ по содержанию автомобильных дорог, приобретение дорожной техники (зимнее содержание, диагностика, обследование и оценка технического состояния)</t>
  </si>
  <si>
    <t>- на реализацию проектов инициативного бюджетирования и с участием средств самообложения граждан</t>
  </si>
  <si>
    <t>Ремонт сети автомобильных дорог общего пользования по проектам инициативного бюджетирования и с участием средств самообложения граждан</t>
  </si>
  <si>
    <t>Оостаток средств дорожного фонда на счетах на начало года</t>
  </si>
  <si>
    <t>Остаток средств безвозмездных поступлений от физических лиц, поступивших в 2024 году на реализацию проектов с участием средств самообложения граждан в 2025 году</t>
  </si>
  <si>
    <t>безвозмездные поступления из бюджета Удмуртской Республики на осуществление дорожной деятельности - ВСЕГО,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</si>
</sst>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PT Astra Serif"/>
      <family val="1"/>
      <charset val="204"/>
    </font>
    <font>
      <i/>
      <sz val="13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4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Fill="1" applyBorder="1"/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26" workbookViewId="0">
      <selection activeCell="F37" sqref="F37"/>
    </sheetView>
  </sheetViews>
  <sheetFormatPr defaultRowHeight="16.5" x14ac:dyDescent="0.25"/>
  <cols>
    <col min="1" max="1" width="9.28515625" style="28" customWidth="1"/>
    <col min="2" max="2" width="76.85546875" style="28" customWidth="1"/>
    <col min="3" max="3" width="10" style="1" customWidth="1"/>
    <col min="4" max="4" width="21" style="28" customWidth="1"/>
    <col min="5" max="5" width="19.28515625" style="28" customWidth="1"/>
    <col min="6" max="6" width="23" style="28" customWidth="1"/>
    <col min="7" max="7" width="26" style="28" customWidth="1"/>
    <col min="8" max="16384" width="9.140625" style="28"/>
  </cols>
  <sheetData>
    <row r="1" spans="1:6" x14ac:dyDescent="0.25">
      <c r="A1" s="7" t="s">
        <v>51</v>
      </c>
      <c r="B1" s="7"/>
      <c r="C1" s="7"/>
      <c r="D1" s="7"/>
      <c r="E1" s="7"/>
      <c r="F1" s="7"/>
    </row>
    <row r="2" spans="1:6" x14ac:dyDescent="0.25">
      <c r="A2" s="7" t="s">
        <v>19</v>
      </c>
      <c r="B2" s="7"/>
      <c r="C2" s="7"/>
      <c r="D2" s="7"/>
      <c r="E2" s="7"/>
      <c r="F2" s="7"/>
    </row>
    <row r="3" spans="1:6" x14ac:dyDescent="0.25">
      <c r="A3" s="7" t="s">
        <v>20</v>
      </c>
      <c r="B3" s="7"/>
      <c r="C3" s="7"/>
      <c r="D3" s="7"/>
      <c r="E3" s="7"/>
      <c r="F3" s="7"/>
    </row>
    <row r="4" spans="1:6" x14ac:dyDescent="0.25">
      <c r="A4" s="7" t="s">
        <v>21</v>
      </c>
      <c r="B4" s="7"/>
      <c r="C4" s="7"/>
      <c r="D4" s="7"/>
      <c r="E4" s="7"/>
      <c r="F4" s="7"/>
    </row>
    <row r="5" spans="1:6" x14ac:dyDescent="0.25">
      <c r="A5" s="7" t="s">
        <v>52</v>
      </c>
      <c r="B5" s="7"/>
      <c r="C5" s="7"/>
      <c r="D5" s="7"/>
      <c r="E5" s="7"/>
      <c r="F5" s="7"/>
    </row>
    <row r="7" spans="1:6" x14ac:dyDescent="0.25">
      <c r="A7" s="7" t="s">
        <v>49</v>
      </c>
      <c r="B7" s="7"/>
      <c r="C7" s="7"/>
      <c r="D7" s="7"/>
      <c r="E7" s="7"/>
      <c r="F7" s="7"/>
    </row>
    <row r="8" spans="1:6" x14ac:dyDescent="0.25">
      <c r="A8" s="7" t="s">
        <v>19</v>
      </c>
      <c r="B8" s="7"/>
      <c r="C8" s="7"/>
      <c r="D8" s="7"/>
      <c r="E8" s="7"/>
      <c r="F8" s="7"/>
    </row>
    <row r="9" spans="1:6" x14ac:dyDescent="0.25">
      <c r="A9" s="7" t="s">
        <v>20</v>
      </c>
      <c r="B9" s="7"/>
      <c r="C9" s="7"/>
      <c r="D9" s="7"/>
      <c r="E9" s="7"/>
      <c r="F9" s="7"/>
    </row>
    <row r="10" spans="1:6" x14ac:dyDescent="0.25">
      <c r="A10" s="7" t="s">
        <v>21</v>
      </c>
      <c r="B10" s="7"/>
      <c r="C10" s="7"/>
      <c r="D10" s="7"/>
      <c r="E10" s="7"/>
      <c r="F10" s="7"/>
    </row>
    <row r="11" spans="1:6" x14ac:dyDescent="0.25">
      <c r="A11" s="7" t="s">
        <v>46</v>
      </c>
      <c r="B11" s="7"/>
      <c r="C11" s="7"/>
      <c r="D11" s="7"/>
      <c r="E11" s="7"/>
      <c r="F11" s="7"/>
    </row>
    <row r="12" spans="1:6" x14ac:dyDescent="0.25">
      <c r="A12" s="6"/>
      <c r="B12" s="6"/>
      <c r="D12" s="6"/>
      <c r="E12" s="6"/>
      <c r="F12" s="6"/>
    </row>
    <row r="13" spans="1:6" ht="18.75" hidden="1" customHeight="1" x14ac:dyDescent="0.25">
      <c r="A13" s="16" t="s">
        <v>26</v>
      </c>
      <c r="B13" s="16"/>
      <c r="C13" s="16"/>
      <c r="D13" s="16"/>
      <c r="E13" s="16"/>
      <c r="F13" s="16"/>
    </row>
    <row r="14" spans="1:6" x14ac:dyDescent="0.25">
      <c r="A14" s="6"/>
      <c r="B14" s="6"/>
      <c r="D14" s="6"/>
    </row>
    <row r="15" spans="1:6" ht="57.75" customHeight="1" x14ac:dyDescent="0.25">
      <c r="A15" s="36" t="s">
        <v>34</v>
      </c>
      <c r="B15" s="36"/>
      <c r="C15" s="36"/>
      <c r="D15" s="36"/>
      <c r="E15" s="36"/>
      <c r="F15" s="36"/>
    </row>
    <row r="16" spans="1:6" x14ac:dyDescent="0.25">
      <c r="A16" s="37"/>
      <c r="B16" s="38"/>
      <c r="C16" s="39"/>
      <c r="E16" s="28" t="s">
        <v>37</v>
      </c>
      <c r="F16" s="40"/>
    </row>
    <row r="17" spans="1:7" s="43" customFormat="1" ht="27.75" customHeight="1" x14ac:dyDescent="0.25">
      <c r="A17" s="41" t="s">
        <v>0</v>
      </c>
      <c r="B17" s="41" t="s">
        <v>1</v>
      </c>
      <c r="C17" s="41" t="s">
        <v>30</v>
      </c>
      <c r="D17" s="41" t="s">
        <v>22</v>
      </c>
      <c r="E17" s="42" t="s">
        <v>23</v>
      </c>
      <c r="F17" s="42"/>
    </row>
    <row r="18" spans="1:7" s="43" customFormat="1" ht="81.75" customHeight="1" x14ac:dyDescent="0.25">
      <c r="A18" s="44"/>
      <c r="B18" s="44"/>
      <c r="C18" s="44"/>
      <c r="D18" s="44"/>
      <c r="E18" s="45" t="s">
        <v>48</v>
      </c>
      <c r="F18" s="45" t="s">
        <v>47</v>
      </c>
    </row>
    <row r="19" spans="1:7" s="43" customFormat="1" ht="66" x14ac:dyDescent="0.25">
      <c r="A19" s="2" t="s">
        <v>5</v>
      </c>
      <c r="B19" s="46" t="s">
        <v>38</v>
      </c>
      <c r="C19" s="47"/>
      <c r="D19" s="3"/>
      <c r="E19" s="48"/>
      <c r="F19" s="48"/>
    </row>
    <row r="20" spans="1:7" s="43" customFormat="1" ht="82.5" x14ac:dyDescent="0.25">
      <c r="A20" s="2" t="s">
        <v>6</v>
      </c>
      <c r="B20" s="46" t="s">
        <v>13</v>
      </c>
      <c r="C20" s="47"/>
      <c r="D20" s="3">
        <f>D21+D22</f>
        <v>600000</v>
      </c>
      <c r="E20" s="3">
        <f>E21+E22</f>
        <v>600000</v>
      </c>
      <c r="F20" s="3">
        <f t="shared" ref="F20" si="0">F21</f>
        <v>0</v>
      </c>
    </row>
    <row r="21" spans="1:7" s="43" customFormat="1" ht="33" x14ac:dyDescent="0.25">
      <c r="A21" s="49" t="s">
        <v>33</v>
      </c>
      <c r="B21" s="45" t="s">
        <v>14</v>
      </c>
      <c r="C21" s="50">
        <v>739</v>
      </c>
      <c r="D21" s="51">
        <f>E21+F21</f>
        <v>300000</v>
      </c>
      <c r="E21" s="52">
        <v>300000</v>
      </c>
      <c r="F21" s="48">
        <v>0</v>
      </c>
    </row>
    <row r="22" spans="1:7" s="43" customFormat="1" ht="33" x14ac:dyDescent="0.25">
      <c r="A22" s="49" t="s">
        <v>9</v>
      </c>
      <c r="B22" s="45" t="s">
        <v>14</v>
      </c>
      <c r="C22" s="50">
        <v>741</v>
      </c>
      <c r="D22" s="51">
        <f>E22+F22</f>
        <v>300000</v>
      </c>
      <c r="E22" s="52">
        <v>300000</v>
      </c>
      <c r="F22" s="48">
        <v>0</v>
      </c>
    </row>
    <row r="23" spans="1:7" s="43" customFormat="1" ht="43.5" customHeight="1" x14ac:dyDescent="0.25">
      <c r="A23" s="2" t="s">
        <v>7</v>
      </c>
      <c r="B23" s="46" t="s">
        <v>4</v>
      </c>
      <c r="C23" s="47"/>
      <c r="D23" s="3">
        <f>D25+D26+D27+D28+D29+D30</f>
        <v>187539225.80000001</v>
      </c>
      <c r="E23" s="3">
        <f>E25+E26+E27+E28+E29+E30</f>
        <v>77268543.079999998</v>
      </c>
      <c r="F23" s="3">
        <f>F25+F26+F27+F28+F29+F30</f>
        <v>110270682.72</v>
      </c>
    </row>
    <row r="24" spans="1:7" s="43" customFormat="1" ht="17.25" customHeight="1" x14ac:dyDescent="0.25">
      <c r="A24" s="49"/>
      <c r="B24" s="45" t="s">
        <v>8</v>
      </c>
      <c r="C24" s="50"/>
      <c r="D24" s="51"/>
      <c r="E24" s="48"/>
      <c r="F24" s="48"/>
    </row>
    <row r="25" spans="1:7" s="43" customFormat="1" ht="52.5" customHeight="1" x14ac:dyDescent="0.25">
      <c r="A25" s="49" t="s">
        <v>12</v>
      </c>
      <c r="B25" s="45" t="s">
        <v>35</v>
      </c>
      <c r="C25" s="50">
        <v>739</v>
      </c>
      <c r="D25" s="53">
        <f t="shared" ref="D25:D33" si="1">E25+F25</f>
        <v>103696877.24000001</v>
      </c>
      <c r="E25" s="52">
        <v>37793358.520000003</v>
      </c>
      <c r="F25" s="52">
        <f>65903518.72</f>
        <v>65903518.719999999</v>
      </c>
      <c r="G25" s="54"/>
    </row>
    <row r="26" spans="1:7" s="43" customFormat="1" ht="41.25" customHeight="1" x14ac:dyDescent="0.25">
      <c r="A26" s="49" t="s">
        <v>36</v>
      </c>
      <c r="B26" s="45" t="s">
        <v>16</v>
      </c>
      <c r="C26" s="50">
        <v>741</v>
      </c>
      <c r="D26" s="53">
        <f t="shared" si="1"/>
        <v>15000000</v>
      </c>
      <c r="E26" s="52">
        <v>15000000</v>
      </c>
      <c r="F26" s="52"/>
    </row>
    <row r="27" spans="1:7" s="43" customFormat="1" ht="41.25" customHeight="1" x14ac:dyDescent="0.25">
      <c r="A27" s="49" t="s">
        <v>24</v>
      </c>
      <c r="B27" s="45" t="s">
        <v>32</v>
      </c>
      <c r="C27" s="50">
        <v>741</v>
      </c>
      <c r="D27" s="53">
        <f t="shared" si="1"/>
        <v>5400000</v>
      </c>
      <c r="E27" s="55">
        <v>5400000</v>
      </c>
      <c r="F27" s="52">
        <v>0</v>
      </c>
    </row>
    <row r="28" spans="1:7" s="43" customFormat="1" ht="43.5" customHeight="1" x14ac:dyDescent="0.25">
      <c r="A28" s="49" t="s">
        <v>25</v>
      </c>
      <c r="B28" s="45" t="s">
        <v>17</v>
      </c>
      <c r="C28" s="50">
        <v>739</v>
      </c>
      <c r="D28" s="53">
        <f t="shared" si="1"/>
        <v>11615031</v>
      </c>
      <c r="E28" s="55">
        <v>125000</v>
      </c>
      <c r="F28" s="52">
        <v>11490031</v>
      </c>
      <c r="G28" s="54"/>
    </row>
    <row r="29" spans="1:7" s="43" customFormat="1" ht="65.25" customHeight="1" x14ac:dyDescent="0.25">
      <c r="A29" s="49" t="s">
        <v>28</v>
      </c>
      <c r="B29" s="56" t="s">
        <v>58</v>
      </c>
      <c r="C29" s="57">
        <v>741</v>
      </c>
      <c r="D29" s="58">
        <f t="shared" si="1"/>
        <v>51827317.560000002</v>
      </c>
      <c r="E29" s="55">
        <f>2160000+16790184.56</f>
        <v>18950184.559999999</v>
      </c>
      <c r="F29" s="55">
        <f>12541108+20336025</f>
        <v>32877133</v>
      </c>
      <c r="G29" s="59"/>
    </row>
    <row r="30" spans="1:7" s="43" customFormat="1" ht="39.75" hidden="1" customHeight="1" x14ac:dyDescent="0.25">
      <c r="A30" s="49" t="s">
        <v>31</v>
      </c>
      <c r="B30" s="56" t="s">
        <v>29</v>
      </c>
      <c r="C30" s="57">
        <v>741</v>
      </c>
      <c r="D30" s="58">
        <f t="shared" si="1"/>
        <v>0</v>
      </c>
      <c r="E30" s="55">
        <v>0</v>
      </c>
      <c r="F30" s="55"/>
      <c r="G30" s="59"/>
    </row>
    <row r="31" spans="1:7" s="43" customFormat="1" ht="62.25" hidden="1" customHeight="1" x14ac:dyDescent="0.25">
      <c r="A31" s="49" t="s">
        <v>31</v>
      </c>
      <c r="B31" s="56" t="s">
        <v>27</v>
      </c>
      <c r="C31" s="57">
        <v>739</v>
      </c>
      <c r="D31" s="58">
        <f t="shared" si="1"/>
        <v>0</v>
      </c>
      <c r="E31" s="55">
        <v>0</v>
      </c>
      <c r="F31" s="55">
        <v>0</v>
      </c>
      <c r="G31" s="59"/>
    </row>
    <row r="32" spans="1:7" s="43" customFormat="1" ht="24.75" customHeight="1" x14ac:dyDescent="0.25">
      <c r="A32" s="2" t="s">
        <v>10</v>
      </c>
      <c r="B32" s="60" t="s">
        <v>11</v>
      </c>
      <c r="C32" s="61"/>
      <c r="D32" s="3">
        <f>D33</f>
        <v>100000</v>
      </c>
      <c r="E32" s="62">
        <f>E33</f>
        <v>100000</v>
      </c>
      <c r="F32" s="63">
        <v>0</v>
      </c>
      <c r="G32" s="64"/>
    </row>
    <row r="33" spans="1:7" s="43" customFormat="1" ht="26.25" customHeight="1" x14ac:dyDescent="0.25">
      <c r="A33" s="49" t="s">
        <v>15</v>
      </c>
      <c r="B33" s="65" t="s">
        <v>18</v>
      </c>
      <c r="C33" s="66">
        <v>741</v>
      </c>
      <c r="D33" s="58">
        <f t="shared" si="1"/>
        <v>100000</v>
      </c>
      <c r="E33" s="55">
        <v>100000</v>
      </c>
      <c r="F33" s="67">
        <v>0</v>
      </c>
      <c r="G33" s="59"/>
    </row>
    <row r="34" spans="1:7" s="43" customFormat="1" ht="24" customHeight="1" x14ac:dyDescent="0.25">
      <c r="A34" s="68"/>
      <c r="B34" s="46" t="s">
        <v>2</v>
      </c>
      <c r="C34" s="47"/>
      <c r="D34" s="27">
        <f>D20+D23+D32</f>
        <v>188239225.80000001</v>
      </c>
      <c r="E34" s="27">
        <f>E20+E23+E32</f>
        <v>77968543.079999998</v>
      </c>
      <c r="F34" s="27">
        <f>F20+F23+F32</f>
        <v>110270682.72</v>
      </c>
    </row>
    <row r="35" spans="1:7" s="43" customFormat="1" ht="24" customHeight="1" x14ac:dyDescent="0.25">
      <c r="A35" s="69"/>
      <c r="B35" s="70"/>
      <c r="C35" s="71"/>
      <c r="D35" s="72"/>
      <c r="E35" s="54"/>
    </row>
    <row r="36" spans="1:7" s="43" customFormat="1" ht="17.25" customHeight="1" x14ac:dyDescent="0.25">
      <c r="A36" s="73" t="s">
        <v>3</v>
      </c>
      <c r="B36" s="73"/>
      <c r="C36" s="73"/>
      <c r="D36" s="73"/>
      <c r="E36" s="54"/>
    </row>
    <row r="37" spans="1:7" s="43" customFormat="1" ht="71.25" customHeight="1" x14ac:dyDescent="0.25">
      <c r="A37" s="8" t="s">
        <v>39</v>
      </c>
      <c r="B37" s="8"/>
      <c r="C37" s="4"/>
      <c r="D37" s="30">
        <v>36355400</v>
      </c>
      <c r="F37" s="54"/>
    </row>
    <row r="38" spans="1:7" s="43" customFormat="1" ht="54.75" customHeight="1" x14ac:dyDescent="0.25">
      <c r="A38" s="10" t="s">
        <v>41</v>
      </c>
      <c r="B38" s="11"/>
      <c r="C38" s="4"/>
      <c r="D38" s="30">
        <v>0</v>
      </c>
    </row>
    <row r="39" spans="1:7" s="43" customFormat="1" ht="36" customHeight="1" x14ac:dyDescent="0.25">
      <c r="A39" s="10" t="s">
        <v>40</v>
      </c>
      <c r="B39" s="11"/>
      <c r="C39" s="4"/>
      <c r="D39" s="30">
        <v>0</v>
      </c>
    </row>
    <row r="40" spans="1:7" s="43" customFormat="1" ht="33.75" customHeight="1" x14ac:dyDescent="0.25">
      <c r="A40" s="10" t="s">
        <v>42</v>
      </c>
      <c r="B40" s="11"/>
      <c r="C40" s="4"/>
      <c r="D40" s="30">
        <v>0</v>
      </c>
    </row>
    <row r="41" spans="1:7" s="43" customFormat="1" ht="58.5" customHeight="1" x14ac:dyDescent="0.25">
      <c r="A41" s="12" t="s">
        <v>43</v>
      </c>
      <c r="B41" s="13"/>
      <c r="C41" s="4"/>
      <c r="D41" s="30">
        <f>6307072+3704437.56+18700000</f>
        <v>28711509.560000002</v>
      </c>
    </row>
    <row r="42" spans="1:7" s="43" customFormat="1" ht="83.25" customHeight="1" x14ac:dyDescent="0.25">
      <c r="A42" s="14" t="s">
        <v>44</v>
      </c>
      <c r="B42" s="15"/>
      <c r="C42" s="4"/>
      <c r="D42" s="30">
        <v>0</v>
      </c>
    </row>
    <row r="43" spans="1:7" s="43" customFormat="1" ht="57" customHeight="1" x14ac:dyDescent="0.25">
      <c r="A43" s="14" t="s">
        <v>45</v>
      </c>
      <c r="B43" s="15"/>
      <c r="C43" s="4"/>
      <c r="D43" s="30">
        <v>0</v>
      </c>
    </row>
    <row r="44" spans="1:7" s="43" customFormat="1" ht="45.75" customHeight="1" x14ac:dyDescent="0.25">
      <c r="A44" s="9" t="s">
        <v>61</v>
      </c>
      <c r="B44" s="9"/>
      <c r="C44" s="5"/>
      <c r="D44" s="30">
        <f>D45+D46+D47+D48+D49</f>
        <v>110270682.72</v>
      </c>
    </row>
    <row r="45" spans="1:7" ht="22.5" customHeight="1" x14ac:dyDescent="0.25">
      <c r="A45" s="32"/>
      <c r="B45" s="32" t="s">
        <v>53</v>
      </c>
      <c r="C45" s="5"/>
      <c r="D45" s="31">
        <v>21903518.719999999</v>
      </c>
    </row>
    <row r="46" spans="1:7" ht="39.75" customHeight="1" x14ac:dyDescent="0.25">
      <c r="A46" s="32"/>
      <c r="B46" s="32" t="s">
        <v>54</v>
      </c>
      <c r="C46" s="34"/>
      <c r="D46" s="31">
        <v>44000000</v>
      </c>
    </row>
    <row r="47" spans="1:7" ht="32.25" customHeight="1" x14ac:dyDescent="0.25">
      <c r="A47" s="35"/>
      <c r="B47" s="35" t="s">
        <v>55</v>
      </c>
      <c r="C47" s="33"/>
      <c r="D47" s="31">
        <v>10892431</v>
      </c>
    </row>
    <row r="48" spans="1:7" ht="48" customHeight="1" x14ac:dyDescent="0.25">
      <c r="A48" s="35"/>
      <c r="B48" s="35" t="s">
        <v>56</v>
      </c>
      <c r="C48" s="33"/>
      <c r="D48" s="31">
        <v>597600</v>
      </c>
    </row>
    <row r="49" spans="1:6" ht="33.75" customHeight="1" x14ac:dyDescent="0.25">
      <c r="A49" s="35"/>
      <c r="B49" s="35" t="s">
        <v>57</v>
      </c>
      <c r="C49" s="33"/>
      <c r="D49" s="31">
        <f>12541108+20336025</f>
        <v>32877133</v>
      </c>
    </row>
    <row r="50" spans="1:6" ht="27.75" customHeight="1" x14ac:dyDescent="0.25">
      <c r="A50" s="17" t="s">
        <v>59</v>
      </c>
      <c r="B50" s="18"/>
      <c r="C50" s="19"/>
      <c r="D50" s="23">
        <v>6122958.5199999996</v>
      </c>
    </row>
    <row r="51" spans="1:6" ht="60" customHeight="1" x14ac:dyDescent="0.25">
      <c r="A51" s="20" t="s">
        <v>60</v>
      </c>
      <c r="B51" s="21"/>
      <c r="C51" s="22"/>
      <c r="D51" s="23">
        <v>6778675</v>
      </c>
    </row>
    <row r="52" spans="1:6" ht="35.25" customHeight="1" x14ac:dyDescent="0.25">
      <c r="A52" s="20"/>
      <c r="B52" s="21"/>
      <c r="C52" s="22"/>
      <c r="D52" s="23"/>
    </row>
    <row r="53" spans="1:6" ht="22.5" customHeight="1" x14ac:dyDescent="0.25">
      <c r="A53" s="24" t="s">
        <v>2</v>
      </c>
      <c r="B53" s="25"/>
      <c r="C53" s="26"/>
      <c r="D53" s="27">
        <f>D37+D41+D44+D50+D51</f>
        <v>188239225.80000001</v>
      </c>
      <c r="E53" s="28" t="s">
        <v>50</v>
      </c>
      <c r="F53" s="29"/>
    </row>
    <row r="54" spans="1:6" x14ac:dyDescent="0.25">
      <c r="D54" s="29"/>
    </row>
  </sheetData>
  <mergeCells count="30">
    <mergeCell ref="A51:B51"/>
    <mergeCell ref="A1:F1"/>
    <mergeCell ref="A2:F2"/>
    <mergeCell ref="A3:F3"/>
    <mergeCell ref="A4:F4"/>
    <mergeCell ref="A5:F5"/>
    <mergeCell ref="E17:F17"/>
    <mergeCell ref="A15:F15"/>
    <mergeCell ref="A13:F13"/>
    <mergeCell ref="B17:B18"/>
    <mergeCell ref="A17:A18"/>
    <mergeCell ref="D17:D18"/>
    <mergeCell ref="C17:C18"/>
    <mergeCell ref="A53:B53"/>
    <mergeCell ref="A50:B50"/>
    <mergeCell ref="A37:B37"/>
    <mergeCell ref="A36:D36"/>
    <mergeCell ref="A44:B44"/>
    <mergeCell ref="A52:B52"/>
    <mergeCell ref="A38:B38"/>
    <mergeCell ref="A39:B39"/>
    <mergeCell ref="A40:B40"/>
    <mergeCell ref="A41:B41"/>
    <mergeCell ref="A42:B42"/>
    <mergeCell ref="A43:B43"/>
    <mergeCell ref="A7:F7"/>
    <mergeCell ref="A8:F8"/>
    <mergeCell ref="A9:F9"/>
    <mergeCell ref="A10:F10"/>
    <mergeCell ref="A11:F11"/>
  </mergeCells>
  <printOptions horizontalCentered="1"/>
  <pageMargins left="0.98425196850393704" right="0.59055118110236227" top="0.39370078740157483" bottom="0" header="0" footer="0"/>
  <pageSetup paperSize="9" scale="45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2025-04-14T06:32:59Z</cp:lastPrinted>
  <dcterms:created xsi:type="dcterms:W3CDTF">2015-10-05T05:09:31Z</dcterms:created>
  <dcterms:modified xsi:type="dcterms:W3CDTF">2025-04-14T09:44:54Z</dcterms:modified>
</cp:coreProperties>
</file>