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20730" windowHeight="11325" activeTab="1"/>
  </bookViews>
  <sheets>
    <sheet name="Приложение 2 " sheetId="4" r:id="rId1"/>
    <sheet name="Приложение 5" sheetId="1" r:id="rId2"/>
    <sheet name="Приложение6" sheetId="5" r:id="rId3"/>
  </sheets>
  <definedNames>
    <definedName name="_xlnm.Print_Area" localSheetId="0">'Приложение 2 '!$A$1:$I$82</definedName>
  </definedNames>
  <calcPr calcId="145621"/>
</workbook>
</file>

<file path=xl/calcChain.xml><?xml version="1.0" encoding="utf-8"?>
<calcChain xmlns="http://schemas.openxmlformats.org/spreadsheetml/2006/main">
  <c r="E80" i="5" l="1"/>
  <c r="E79" i="5"/>
  <c r="E78" i="5"/>
  <c r="E77" i="5"/>
  <c r="E76" i="5"/>
  <c r="E75" i="5"/>
  <c r="J73" i="5"/>
  <c r="J72" i="5" s="1"/>
  <c r="I73" i="5"/>
  <c r="I72" i="5" s="1"/>
  <c r="H73" i="5"/>
  <c r="H72" i="5" s="1"/>
  <c r="G73" i="5"/>
  <c r="G72" i="5" s="1"/>
  <c r="F73" i="5"/>
  <c r="F72" i="5" s="1"/>
  <c r="E72" i="5" s="1"/>
  <c r="E71" i="5"/>
  <c r="E70" i="5"/>
  <c r="E69" i="5"/>
  <c r="E68" i="5"/>
  <c r="E67" i="5"/>
  <c r="E66" i="5"/>
  <c r="J64" i="5"/>
  <c r="I64" i="5"/>
  <c r="H64" i="5"/>
  <c r="G64" i="5"/>
  <c r="F64" i="5"/>
  <c r="E64" i="5" s="1"/>
  <c r="J63" i="5"/>
  <c r="I63" i="5"/>
  <c r="H63" i="5"/>
  <c r="G63" i="5"/>
  <c r="F63" i="5"/>
  <c r="E63" i="5"/>
  <c r="E62" i="5"/>
  <c r="E61" i="5"/>
  <c r="E60" i="5"/>
  <c r="E59" i="5"/>
  <c r="E58" i="5"/>
  <c r="E57" i="5"/>
  <c r="J55" i="5"/>
  <c r="J54" i="5" s="1"/>
  <c r="I55" i="5"/>
  <c r="I54" i="5" s="1"/>
  <c r="H55" i="5"/>
  <c r="H54" i="5" s="1"/>
  <c r="G55" i="5"/>
  <c r="G54" i="5" s="1"/>
  <c r="F55" i="5"/>
  <c r="F54" i="5" s="1"/>
  <c r="E55" i="5"/>
  <c r="E53" i="5"/>
  <c r="E52" i="5"/>
  <c r="E51" i="5"/>
  <c r="E50" i="5"/>
  <c r="E49" i="5"/>
  <c r="E48" i="5"/>
  <c r="J46" i="5"/>
  <c r="I46" i="5"/>
  <c r="H46" i="5"/>
  <c r="G46" i="5"/>
  <c r="F46" i="5"/>
  <c r="E46" i="5" s="1"/>
  <c r="J45" i="5"/>
  <c r="I45" i="5"/>
  <c r="H45" i="5"/>
  <c r="G45" i="5"/>
  <c r="F45" i="5"/>
  <c r="E45" i="5"/>
  <c r="E44" i="5"/>
  <c r="E43" i="5"/>
  <c r="E42" i="5"/>
  <c r="E41" i="5"/>
  <c r="E40" i="5"/>
  <c r="E39" i="5"/>
  <c r="J37" i="5"/>
  <c r="J36" i="5" s="1"/>
  <c r="I37" i="5"/>
  <c r="I36" i="5" s="1"/>
  <c r="H37" i="5"/>
  <c r="H36" i="5" s="1"/>
  <c r="G37" i="5"/>
  <c r="G36" i="5" s="1"/>
  <c r="F37" i="5"/>
  <c r="F36" i="5" s="1"/>
  <c r="E36" i="5" s="1"/>
  <c r="E37" i="5"/>
  <c r="E35" i="5"/>
  <c r="E34" i="5"/>
  <c r="E33" i="5"/>
  <c r="E32" i="5"/>
  <c r="E31" i="5"/>
  <c r="E30" i="5"/>
  <c r="J28" i="5"/>
  <c r="I28" i="5"/>
  <c r="H28" i="5"/>
  <c r="G28" i="5"/>
  <c r="F28" i="5"/>
  <c r="E28" i="5" s="1"/>
  <c r="J27" i="5"/>
  <c r="I27" i="5"/>
  <c r="H27" i="5"/>
  <c r="G27" i="5"/>
  <c r="F27" i="5"/>
  <c r="E27" i="5"/>
  <c r="E26" i="5"/>
  <c r="E25" i="5"/>
  <c r="E24" i="5"/>
  <c r="E23" i="5"/>
  <c r="E22" i="5"/>
  <c r="E21" i="5"/>
  <c r="J19" i="5"/>
  <c r="J18" i="5" s="1"/>
  <c r="I19" i="5"/>
  <c r="I18" i="5" s="1"/>
  <c r="H19" i="5"/>
  <c r="H18" i="5" s="1"/>
  <c r="G19" i="5"/>
  <c r="G18" i="5" s="1"/>
  <c r="F19" i="5"/>
  <c r="F18" i="5" s="1"/>
  <c r="E19" i="5"/>
  <c r="J17" i="5"/>
  <c r="I17" i="5"/>
  <c r="H17" i="5"/>
  <c r="G17" i="5"/>
  <c r="F17" i="5"/>
  <c r="E17" i="5"/>
  <c r="J16" i="5"/>
  <c r="I16" i="5"/>
  <c r="H16" i="5"/>
  <c r="G16" i="5"/>
  <c r="F16" i="5"/>
  <c r="E16" i="5" s="1"/>
  <c r="J15" i="5"/>
  <c r="I15" i="5"/>
  <c r="H15" i="5"/>
  <c r="G15" i="5"/>
  <c r="F15" i="5"/>
  <c r="E15" i="5"/>
  <c r="J14" i="5"/>
  <c r="I14" i="5"/>
  <c r="H14" i="5"/>
  <c r="G14" i="5"/>
  <c r="F14" i="5"/>
  <c r="E14" i="5" s="1"/>
  <c r="J13" i="5"/>
  <c r="I13" i="5"/>
  <c r="I10" i="5" s="1"/>
  <c r="I9" i="5" s="1"/>
  <c r="H13" i="5"/>
  <c r="H10" i="5" s="1"/>
  <c r="H9" i="5" s="1"/>
  <c r="G13" i="5"/>
  <c r="G10" i="5" s="1"/>
  <c r="G9" i="5" s="1"/>
  <c r="F13" i="5"/>
  <c r="F10" i="5" s="1"/>
  <c r="E13" i="5"/>
  <c r="J12" i="5"/>
  <c r="J10" i="5" s="1"/>
  <c r="J9" i="5" s="1"/>
  <c r="I12" i="5"/>
  <c r="H12" i="5"/>
  <c r="G12" i="5"/>
  <c r="F12" i="5"/>
  <c r="E54" i="5" l="1"/>
  <c r="F9" i="5"/>
  <c r="E10" i="5"/>
  <c r="E9" i="5" s="1"/>
  <c r="E18" i="5"/>
  <c r="E73" i="5"/>
  <c r="E12" i="5"/>
  <c r="R85" i="1"/>
  <c r="R84" i="1" s="1"/>
  <c r="Q85" i="1"/>
  <c r="Q84" i="1" s="1"/>
  <c r="P85" i="1"/>
  <c r="P84" i="1" s="1"/>
  <c r="O85" i="1"/>
  <c r="O84" i="1" s="1"/>
  <c r="N85" i="1"/>
  <c r="N84" i="1" s="1"/>
  <c r="M85" i="1"/>
  <c r="M84" i="1" s="1"/>
  <c r="L85" i="1"/>
  <c r="L84" i="1" s="1"/>
  <c r="R72" i="1"/>
  <c r="R70" i="1" s="1"/>
  <c r="Q72" i="1"/>
  <c r="Q70" i="1" s="1"/>
  <c r="P72" i="1"/>
  <c r="P70" i="1" s="1"/>
  <c r="O72" i="1"/>
  <c r="N72" i="1"/>
  <c r="N70" i="1" s="1"/>
  <c r="M72" i="1"/>
  <c r="M70" i="1" s="1"/>
  <c r="L72" i="1"/>
  <c r="L70" i="1" s="1"/>
  <c r="O71" i="1"/>
  <c r="L71" i="1"/>
  <c r="L10" i="1" s="1"/>
  <c r="R64" i="1"/>
  <c r="Q64" i="1"/>
  <c r="Q63" i="1" s="1"/>
  <c r="P64" i="1"/>
  <c r="P63" i="1" s="1"/>
  <c r="O64" i="1"/>
  <c r="O63" i="1" s="1"/>
  <c r="L64" i="1"/>
  <c r="R63" i="1"/>
  <c r="L63" i="1"/>
  <c r="R51" i="1"/>
  <c r="R10" i="1" s="1"/>
  <c r="Q51" i="1"/>
  <c r="Q10" i="1" s="1"/>
  <c r="P51" i="1"/>
  <c r="P10" i="1" s="1"/>
  <c r="O51" i="1"/>
  <c r="O10" i="1" s="1"/>
  <c r="N51" i="1"/>
  <c r="M51" i="1"/>
  <c r="L51" i="1"/>
  <c r="R50" i="1"/>
  <c r="Q50" i="1"/>
  <c r="P50" i="1"/>
  <c r="O50" i="1"/>
  <c r="O49" i="1" s="1"/>
  <c r="N50" i="1"/>
  <c r="N49" i="1" s="1"/>
  <c r="M50" i="1"/>
  <c r="M49" i="1" s="1"/>
  <c r="L50" i="1"/>
  <c r="L49" i="1" s="1"/>
  <c r="P49" i="1"/>
  <c r="R39" i="1"/>
  <c r="R38" i="1" s="1"/>
  <c r="Q39" i="1"/>
  <c r="Q38" i="1" s="1"/>
  <c r="P39" i="1"/>
  <c r="P38" i="1" s="1"/>
  <c r="O39" i="1"/>
  <c r="O38" i="1" s="1"/>
  <c r="L39" i="1"/>
  <c r="L38" i="1" s="1"/>
  <c r="R16" i="1"/>
  <c r="Q16" i="1"/>
  <c r="Q15" i="1" s="1"/>
  <c r="P16" i="1"/>
  <c r="P15" i="1" s="1"/>
  <c r="O16" i="1"/>
  <c r="O15" i="1" s="1"/>
  <c r="L16" i="1"/>
  <c r="L15" i="1" s="1"/>
  <c r="R15" i="1"/>
  <c r="N15" i="1"/>
  <c r="M15" i="1"/>
  <c r="R12" i="1"/>
  <c r="R11" i="1" s="1"/>
  <c r="Q12" i="1"/>
  <c r="P12" i="1"/>
  <c r="O12" i="1"/>
  <c r="N12" i="1"/>
  <c r="M12" i="1"/>
  <c r="M9" i="1" s="1"/>
  <c r="L12" i="1"/>
  <c r="Q11" i="1"/>
  <c r="P11" i="1"/>
  <c r="N10" i="1"/>
  <c r="M10" i="1"/>
  <c r="L9" i="1" l="1"/>
  <c r="L8" i="1" s="1"/>
  <c r="N9" i="1"/>
  <c r="O70" i="1"/>
  <c r="R49" i="1"/>
  <c r="O9" i="1"/>
  <c r="O8" i="1" s="1"/>
  <c r="O11" i="1"/>
  <c r="L11" i="1"/>
  <c r="P9" i="1"/>
  <c r="P8" i="1" s="1"/>
  <c r="Q9" i="1"/>
  <c r="Q8" i="1" s="1"/>
  <c r="Q49" i="1"/>
  <c r="R9" i="1"/>
  <c r="R8" i="1" s="1"/>
</calcChain>
</file>

<file path=xl/sharedStrings.xml><?xml version="1.0" encoding="utf-8"?>
<sst xmlns="http://schemas.openxmlformats.org/spreadsheetml/2006/main" count="1577" uniqueCount="315">
  <si>
    <t xml:space="preserve">Приложение 5                                                                                           к муниципальной программе муниципального образования "Муниципальный округ Шарканский район Удмуртской Республики" "Развитие образования и воспитание на 2022-2026 годы" </t>
  </si>
  <si>
    <t xml:space="preserve">Ресурсное обеспечение реализации муниципальной программы за счет средств бюджета муниципального образования </t>
  </si>
  <si>
    <t>Код аналитической программной классификации</t>
  </si>
  <si>
    <t>Наименование муниципальной программы, подпрограммы, основного мероприятия, мероприятия</t>
  </si>
  <si>
    <t>Ответственный исполнитель, соисполнители</t>
  </si>
  <si>
    <t>Код бюджетной классификации</t>
  </si>
  <si>
    <t>Расходы бюджета муниципального образования, тыс. рублей</t>
  </si>
  <si>
    <t>МП</t>
  </si>
  <si>
    <t>Пп</t>
  </si>
  <si>
    <t>ОМ</t>
  </si>
  <si>
    <t>М</t>
  </si>
  <si>
    <t>Показатель применения меры</t>
  </si>
  <si>
    <t>ГРБС</t>
  </si>
  <si>
    <t>Рз</t>
  </si>
  <si>
    <t>Пр</t>
  </si>
  <si>
    <t>ЦС</t>
  </si>
  <si>
    <t>ВР</t>
  </si>
  <si>
    <t>2022 год</t>
  </si>
  <si>
    <t>2023 год</t>
  </si>
  <si>
    <t>2024 год</t>
  </si>
  <si>
    <t>2025 год</t>
  </si>
  <si>
    <t>2026 год</t>
  </si>
  <si>
    <t>01</t>
  </si>
  <si>
    <t xml:space="preserve">"Развитие образования и воспитание на 2022-2026 годы" </t>
  </si>
  <si>
    <t>Всего</t>
  </si>
  <si>
    <t xml:space="preserve">Управление образования </t>
  </si>
  <si>
    <t>745</t>
  </si>
  <si>
    <t>Администрация муниципального образования</t>
  </si>
  <si>
    <t>739</t>
  </si>
  <si>
    <t>1</t>
  </si>
  <si>
    <t>Развитие дошкольного образования</t>
  </si>
  <si>
    <t>03</t>
  </si>
  <si>
    <t>Финансовое обеспечение деятельности детских дошкольных образовательных учреждений</t>
  </si>
  <si>
    <t>Управление образования</t>
  </si>
  <si>
    <t>07</t>
  </si>
  <si>
    <t>0110300000</t>
  </si>
  <si>
    <t>610</t>
  </si>
  <si>
    <t>2</t>
  </si>
  <si>
    <t>Развитие общего образования</t>
  </si>
  <si>
    <t>Финансовое обеспечение деятельности образовательных учреждений</t>
  </si>
  <si>
    <t>02</t>
  </si>
  <si>
    <t>0120100000</t>
  </si>
  <si>
    <t>110</t>
  </si>
  <si>
    <t>09</t>
  </si>
  <si>
    <t>620</t>
  </si>
  <si>
    <t>240</t>
  </si>
  <si>
    <t>850</t>
  </si>
  <si>
    <t xml:space="preserve">Обеспечение учащихся общеобразовательных учреждений качественным сбалансированным питанием </t>
  </si>
  <si>
    <t>0120200000</t>
  </si>
  <si>
    <t>10</t>
  </si>
  <si>
    <t>04</t>
  </si>
  <si>
    <t>Обеспечение выплат ежемесячного денежного вознаграждения за классное руководство педагогическим работникам муниципальных образовательных организаций, реализующих образовательные программы начального общего, основного общего образования, в том числе адаптированные образовательные программы</t>
  </si>
  <si>
    <t>0120300000</t>
  </si>
  <si>
    <t>Создание условий для выявления и поддержки одаренных и мотивированнных детей</t>
  </si>
  <si>
    <t>0120460080</t>
  </si>
  <si>
    <t>350</t>
  </si>
  <si>
    <t>05</t>
  </si>
  <si>
    <t>Расходы на функционирование центров образования цифрового и гуманитарного профилей "Точка роста" и центров образования естественно-научной и технологической направленностей "Точка роста" в рамках реализации регионального проекта "Современная школа" национального проекта "Образование"</t>
  </si>
  <si>
    <t>0120500000</t>
  </si>
  <si>
    <t>Е1</t>
  </si>
  <si>
    <t>Создание центра образования цифрового и гуманитарного профилей "Точка роста" в рамках федерального проекта "Современная школа"</t>
  </si>
  <si>
    <t>012E100000</t>
  </si>
  <si>
    <t>E2</t>
  </si>
  <si>
    <t>Создание в общеобразовательных организациях, расположенных в сельской местности, условий для занятий физической культурой и спортом в рамках федерального проекта "Успех каждого ребенка"</t>
  </si>
  <si>
    <t>012E200000</t>
  </si>
  <si>
    <t>Е2</t>
  </si>
  <si>
    <t>012Е200000</t>
  </si>
  <si>
    <t>3</t>
  </si>
  <si>
    <t>Защита прав несовершеннолетних и обеспечение безопасности образовательного процесса</t>
  </si>
  <si>
    <t>Организация деятельности комиссии по делам несовершеннолетних и защите их прав</t>
  </si>
  <si>
    <t>0130200000</t>
  </si>
  <si>
    <t>120</t>
  </si>
  <si>
    <t>Мероприятия, направленные на обеспечение безопасности условий обучения детей</t>
  </si>
  <si>
    <t>0130300000</t>
  </si>
  <si>
    <t>4</t>
  </si>
  <si>
    <t>Дополнительное образование и воспитание детей</t>
  </si>
  <si>
    <t xml:space="preserve"> Администрация муниципального образования</t>
  </si>
  <si>
    <t xml:space="preserve">Финансовое обеспечение деятельности  учреждений по  дополнительному образованию и воспитанию детей в домах детского творчества </t>
  </si>
  <si>
    <t xml:space="preserve">Управление образования, МБОУ ДО "Дом детского творчества",  </t>
  </si>
  <si>
    <t>0140100000</t>
  </si>
  <si>
    <t>Финансовое обеспечение деятельности  учреждений по  дополнительному образованию и воспитанию детей в детско-юношеских спортивных школах</t>
  </si>
  <si>
    <t>Управление образования,  МАУ ДО "СДЮСШ им. Ю.Р. Шкляева"</t>
  </si>
  <si>
    <t>11</t>
  </si>
  <si>
    <t>0140200000</t>
  </si>
  <si>
    <t>Финансовое обеспечение деятельности  учреждений по  дополнительному образованию и воспитанию детей в детских школах искусств</t>
  </si>
  <si>
    <t xml:space="preserve"> Управление образования, МКУ ДО "Шарканская детская школа искусств"</t>
  </si>
  <si>
    <t xml:space="preserve">07 </t>
  </si>
  <si>
    <t xml:space="preserve"> 0140300000</t>
  </si>
  <si>
    <t>320</t>
  </si>
  <si>
    <t xml:space="preserve">Обеспечение персонифицированного финансирования дополнительного образования детей </t>
  </si>
  <si>
    <t>Управление образования,  МАУ Центр образования</t>
  </si>
  <si>
    <t>0140400000</t>
  </si>
  <si>
    <t>630</t>
  </si>
  <si>
    <t>06</t>
  </si>
  <si>
    <t>Обеспечение участия в конкурсах, смотрах, соревнованиях, турнирах и других мероприятиях на районном, республиканском, межрегиональном и российском уровнях</t>
  </si>
  <si>
    <t>0140600000</t>
  </si>
  <si>
    <t>5</t>
  </si>
  <si>
    <t>Реализация молодежной политики</t>
  </si>
  <si>
    <t xml:space="preserve">Всего </t>
  </si>
  <si>
    <t>Обеспечение деятельности  учреждений по  реализации молодёжной политики</t>
  </si>
  <si>
    <t>0150200000</t>
  </si>
  <si>
    <t>Реализация мероприятий, направленных на патриотическое воспитание граждан РФ, проживающих на территории Шарканского района</t>
  </si>
  <si>
    <t>0150300000</t>
  </si>
  <si>
    <t>08</t>
  </si>
  <si>
    <t>Организация трудоустройства подростков и молодежи в летний период</t>
  </si>
  <si>
    <t>0150800000</t>
  </si>
  <si>
    <t>E8</t>
  </si>
  <si>
    <t>Реализация практик поддержки добровольчества (волонтерства) по итогам проведения ежегодного Всероссийского конкурса лучших региональных практик поддержки и развития добровольчества (волонтерства) "Регион добрых дел"</t>
  </si>
  <si>
    <t>015E800000</t>
  </si>
  <si>
    <t>EГ</t>
  </si>
  <si>
    <t>Реализация программы комплексного развития молодёжной политики в регионах Российской Федерации "Регион для молодых"</t>
  </si>
  <si>
    <t>015EГ00000</t>
  </si>
  <si>
    <t>6</t>
  </si>
  <si>
    <t>Организация отдыха и оздоровления детей в каникулярное время детей</t>
  </si>
  <si>
    <t>Обеспечение деятельности  учреждений по  организации  отдыха и оздоровления детей в каникулярное время</t>
  </si>
  <si>
    <t>0160100000</t>
  </si>
  <si>
    <t>Организация  отдыха и оздоровления детей в каникулярное время,</t>
  </si>
  <si>
    <t>0160200000</t>
  </si>
  <si>
    <t>Организация профильных спортивно-оздоровительных лагерей</t>
  </si>
  <si>
    <t>0160300000</t>
  </si>
  <si>
    <t>Управление образования, МАУ СДЮСШ им. Ю.Р.Шкляева</t>
  </si>
  <si>
    <t>Организация  отдыха и оздоровления детей, находящихся в трудной жизненной ситуации</t>
  </si>
  <si>
    <t>МБУ МЦ "Зангари"</t>
  </si>
  <si>
    <t>0160400000</t>
  </si>
  <si>
    <t>7</t>
  </si>
  <si>
    <t>Управление системой образования в муниципальном образовании</t>
  </si>
  <si>
    <t>Осуществление мониторинга оказания муниципальных услуг и формирование планов по решению выявленных проблем в соответствии с муниципальным правовым актом в сфере образования</t>
  </si>
  <si>
    <t>0170200000</t>
  </si>
  <si>
    <t>Проведение независимой оценки качества образования</t>
  </si>
  <si>
    <t>0170300000</t>
  </si>
  <si>
    <t>Создание условий для реализации муниципальной программы и организация деятельности подведомственных  образовательных организаций</t>
  </si>
  <si>
    <t>017040000</t>
  </si>
  <si>
    <t>Организационно-методическое и информационное обеспечение деятельности образовательных учреждений, предоставление методической помощи педагогическим работникам образовательных учреждений</t>
  </si>
  <si>
    <t>0170500000</t>
  </si>
  <si>
    <t xml:space="preserve">Совершенствование кадрового обеспечения </t>
  </si>
  <si>
    <t>0170600000</t>
  </si>
  <si>
    <t>Обеспечение подготовки образовательных учреждений к новому учебному году</t>
  </si>
  <si>
    <t>0170700000</t>
  </si>
  <si>
    <t>01707000000</t>
  </si>
  <si>
    <t>Денежная компенсация расходов по оплате жилых помещений и коммунальных услуг (отопление, освещение) бывшим работникам муниципальных образовательных учреждений, проживающим и работающим в сельской местности</t>
  </si>
  <si>
    <t>0170800000</t>
  </si>
  <si>
    <t>EВ</t>
  </si>
  <si>
    <t>Реализация мероприятий в рамках федерального проекта "Патриотическое воспитание граждан Российской Федерации" национального проекта "Образование"</t>
  </si>
  <si>
    <t>017EВ00000</t>
  </si>
  <si>
    <t>Перечень основных мероприятий муниципальной программы</t>
  </si>
  <si>
    <t>Наименование подпрограммы, основные мероприятия</t>
  </si>
  <si>
    <t>Срок выполнения</t>
  </si>
  <si>
    <t>Ожидаемый непосредственный результат</t>
  </si>
  <si>
    <t>Взаимосвязь с целевыми показателями (индикаторами)</t>
  </si>
  <si>
    <t>Оказание муниципальных услуг по предоставлению общедоступного и бесплатного дошкольного образования</t>
  </si>
  <si>
    <t xml:space="preserve">Дошкольные учреждения, общеобразовательные учреждения, Управление образования </t>
  </si>
  <si>
    <t>2022-2026 годы</t>
  </si>
  <si>
    <t xml:space="preserve">Уменьшение числа  детей, претендующих на получение дошкольного образования, </t>
  </si>
  <si>
    <t>01.1.1; 01.1.2; 01.1.3</t>
  </si>
  <si>
    <t>Осуществление присмотра и ухода за детьми</t>
  </si>
  <si>
    <t>Создание условий для осуществления присмотра и ухода за детьми, содержания детей в муниципальных образовательных организациях</t>
  </si>
  <si>
    <t xml:space="preserve">01.1.1; 01.1.2; 01.1.3, </t>
  </si>
  <si>
    <t>Реализация установленных полномочий (функций)</t>
  </si>
  <si>
    <t>Частичное финансирование расходов по питанию, приобретение  медикаментов и  моющих и дезинфицирующих средств</t>
  </si>
  <si>
    <t>Выплата компенсации части родительской платы за содержание ребенка в муниципальных образовательных учреждениях, реализующих основную общеобразовательную программу дошкольного образования</t>
  </si>
  <si>
    <t>Реализация установленных полномочий (функций), организация управления муниципальной программой «Развитие дошкольного образования»</t>
  </si>
  <si>
    <t>Обеспечение государственных гарантий на получение общего образования</t>
  </si>
  <si>
    <t>01.2.1; 01.2.2; 01.2.3; 01.2.4</t>
  </si>
  <si>
    <t>Обеспечение государственных гарантий прав граждан на получение общедоступного и бесплатного дошкольного, начального общего, основного общего, среднего  общего образования, а также дополнительного образования в общеобразовательных учреждениях</t>
  </si>
  <si>
    <t xml:space="preserve">100% выполнения учебных планов. </t>
  </si>
  <si>
    <t xml:space="preserve"> - завтрак для обучающихся 1-4-х классов общеобразовательных учреждений;
 - питание обучающихся 5-11-х классов общеобразовательных учреждений из малообеспеченных семей (кроме детей из многодетных малообеспеченных семей),в том числе детей из неполных семей</t>
  </si>
  <si>
    <t>Организация бесплатного горячего  питания обучающихся, получающих начальное общее образование в муниципальных образовательных учреждениях</t>
  </si>
  <si>
    <t>Обеспечение всех обучающихся, получающих начальное общее образование, бесплатным горячим питанием</t>
  </si>
  <si>
    <t xml:space="preserve">Модернизация пищеблоков муниципальных общеобразовательных учреждений </t>
  </si>
  <si>
    <t>Управление образования, Образовательные учреждения</t>
  </si>
  <si>
    <t xml:space="preserve">Организация питания </t>
  </si>
  <si>
    <t>Управление образования, образовательные учреждения</t>
  </si>
  <si>
    <t>Предоставление педагогическим работникам муниципальных образовательных организаций, реализующих образовательные программы начального общего, основного общего и среднего общего образования, в том числе адаптированные образовательные программы, ежемесячного денежного вознаграждения за классное руководство</t>
  </si>
  <si>
    <t>Развитие одаренных детей</t>
  </si>
  <si>
    <t>Выявление и поддержка одаренных детей</t>
  </si>
  <si>
    <t>Организация муниципального этапа Всероссийской олимпиады школьников и организация участия в региональном этапе</t>
  </si>
  <si>
    <t>Участие одаренных детей во Всероссийской олимпиаде школьников</t>
  </si>
  <si>
    <t>Организация предметных олимпиад для начальной школы</t>
  </si>
  <si>
    <t>Выявление одаренных детей</t>
  </si>
  <si>
    <t>Участие в спортивных, интеллектуальных, творческих мероприятиях</t>
  </si>
  <si>
    <t>Выявление и развитие одаренных детей</t>
  </si>
  <si>
    <t>Награждение победителей олимпиад муниципального и регионального этапов</t>
  </si>
  <si>
    <t>Поддержка одаренных детей</t>
  </si>
  <si>
    <t>E1</t>
  </si>
  <si>
    <t>Реализация федерального проекта "Современная школа"</t>
  </si>
  <si>
    <t xml:space="preserve">Приведение спортивных залов школ в соответствие с современными требованиями, увеличение количества детей занимающихся физической культурой и спортом в школе во внеурочное время. </t>
  </si>
  <si>
    <t>Защита прав, законных интересов несовершеннолетних граждан и обеспечения безопасности образовательного процесса</t>
  </si>
  <si>
    <t>Обеспечение выполнения полномочий Управления образования по защите прав, законных интересов несовершеннолетних граждан и обеспечения безопасности образовательного процесса</t>
  </si>
  <si>
    <t xml:space="preserve"> 01.3.1; 01.3.2</t>
  </si>
  <si>
    <t>Пропаганда здорового образа жизни, снижение уровня преступности, снижение числа правонарушений несовершеннолетних</t>
  </si>
  <si>
    <t>01.3.3</t>
  </si>
  <si>
    <t>Обеспечение антитеррористической безопасности в муниципальных  образовательных организациях</t>
  </si>
  <si>
    <t>01.3.1; 01.3.2</t>
  </si>
  <si>
    <t>Развитие дополнительного образования детей</t>
  </si>
  <si>
    <t>На конец реализации подпрограммы не менее 80 процентов детей в возрасте от 5 до 18 лет будут получать услуги дополнительного образования;</t>
  </si>
  <si>
    <t>01.4.1;  01.4.3;  01.4.4</t>
  </si>
  <si>
    <t xml:space="preserve">Управление образования, </t>
  </si>
  <si>
    <t>Повысится качество услуг по предоставлению дополнительного образования детей за счет обновления образовательных программ и технологий предоставления дополнительного образования детей, внедрения системы оценки деятельности муниципальных образовательных организаций дополнительного образования детей, а также создания системы стимулов для руководителей и педагогических работников муниципальных образовательных организаций дополнительного образования детей для достижения результатов их профессиональной служебной деятельности.</t>
  </si>
  <si>
    <t>01.4.3; 01.4.4</t>
  </si>
  <si>
    <t xml:space="preserve"> </t>
  </si>
  <si>
    <t>Внедрение организационно-финансовых механизмов, направленных на повышение эффективности деятельности муниципальных учреждений дополнительного образования</t>
  </si>
  <si>
    <t>Управление образования,  учреждения дополнительного образования детей</t>
  </si>
  <si>
    <t>Повышение эффективности системы дополнительного образования</t>
  </si>
  <si>
    <t>Участие в конкурсах, смотрах, соревнованиях, турнирах и других мероприятиях на районном, республиканском, межрегиональном и российском уровнях</t>
  </si>
  <si>
    <t>Сектор по работе с детьми и молодёжью</t>
  </si>
  <si>
    <t>Разработка и участие в реализации программ по поддержке подростков, молодежи и молодых семей; проведение республиканских и районных профильных лагерных смен по приоритетным направлениям МП; профориентационная и психологическая помощь молодежи; разработка и реализация программ по трудоустройству подростков и молодежи; пропаганда ЗОЖ и развитие волонтерского движения; поддержка молодых семей, клубов "Молодая семья"; оказание методической помощи; организация досуга подростков и молодежи.</t>
  </si>
  <si>
    <t>01.5.1, 01.5.2, 01.5.3, 01.5.4, 01.5.7</t>
  </si>
  <si>
    <t>Реализация мероприятий направленных на патриотическое воспитание граждан  Российской Федерации, проживающих на территории Шарканского района Удмуртской Республики</t>
  </si>
  <si>
    <t>Формирование позитивного духовно-нравственного облика гражданина, снижение степени идеологического противостояния представителей различных общественно-политических объединений, возрождение истинных духовных ценностей российского народа, упрочение единства и дружбы национальных концессий, стремление молодёжи к службе в Вооруженных Силах Российской Федерации, готовность граждан к защите Отечества.  Укрепление материально-технической базы.</t>
  </si>
  <si>
    <t>Оказание муниципальных услуг (выполнению работ) по организации и осуществлению мероприятий по работе с детьми и молодежью</t>
  </si>
  <si>
    <t>Создание условий и гарантий, направленных на развитие и поддержку молодёжи, её самореализацию в интересах общества и государства</t>
  </si>
  <si>
    <t>01.5.1, 01.5.3, 01.5.4</t>
  </si>
  <si>
    <t>Информационно-методическая деятельность:                                                                                                         организация и проведение семинаров, конференций, участие в республиканских конференция, семинарах, слётах</t>
  </si>
  <si>
    <t>Изучение и внедрение опыта работы районов, совершенствование содержания и форм работы в учреждениях, ведущих работу с детьми и молодёжью. Внедрение передового опыта в практику работы по развитию системы физической культуры, спорта, туризма среди подростков и молодёжи. Повышение уровня профессиональной подготовки, компетентности кадров сферы государственной молодёжной политики. Повышение эффективности оказания социально-психологической помощи молодым людям, оказавшимся в сложной жизненной ситуации. Обобщение, распространение информации для молодёжи, обеспечение максимального охвата информацией о государственной молодёжной политике на территории Шарканского района, Удмуртской Республики, предоставление социальных услуг для подростков и молодёжи, пропаганда здорового образа жизни среди молодёжи в средствах массовой информации. Получение и анализ информации о социальных явлениях, происходящих в молодёжной среде, выявление наиболее острых проблем</t>
  </si>
  <si>
    <t>01.5.1; 01.5.3;  01.5.4; 01.5.7</t>
  </si>
  <si>
    <t>Реализация мероприятий по организации работы со студенческой, обучающейся и работающей молодёжью, поддержка молодежных и детских общественных объединений</t>
  </si>
  <si>
    <r>
      <t>Реализация мероприятий по развитию органов молодёжного самоуправления, поддержке альтернативных форм досуга,  реализация совместных мероприятий с предприятиями, организациями и учреждениями Шарканского района.</t>
    </r>
    <r>
      <rPr>
        <sz val="8.5"/>
        <color indexed="8"/>
        <rFont val="Times New Roman"/>
        <family val="1"/>
        <charset val="204"/>
      </rPr>
      <t xml:space="preserve"> Выявление, оценка и распространение успешного опыта управленческой деятельности в общественном движении, инновационных подходов в теории и практике общественного движения</t>
    </r>
  </si>
  <si>
    <t>Мероприятия, направленные на поддержку молодых семей, на укрепление и стабилизацию института семьи и брака: районные фестивали, семинары, оказание консультационных услуг молодым семьям;  координация общественного движения молодых семей</t>
  </si>
  <si>
    <t>Популяризация движения клубов молодых семей, формирование семейных ценностей и здорового образа жизни у молодёжи. Укрепление института молодой семьи, обеспечение информированности молодых семей по вопросам семьи и брака, обеспечение социально-психологической помощи в экстренных случаях</t>
  </si>
  <si>
    <t xml:space="preserve">01.5.1; 01.5.3; 01.5.4; </t>
  </si>
  <si>
    <t>Кадровая деятельность. Повышение уровня профессиональной подготовки и компетентности кадров сферы государственной молодежной политики. Формирование кадрового резерва. Стимулирование деятельности молодых работников отраслей, работников сферы государственной молодежной политики, эффективность использования кадрового потенциала.</t>
  </si>
  <si>
    <t>Участие специалистов БМУ МЦ "Зангари" и отдела культуры, спорта и молодежной политики в  республиканских семинарах, направленных на стимулирование деятельности молодых работников.</t>
  </si>
  <si>
    <t xml:space="preserve"> 01.5.5</t>
  </si>
  <si>
    <t>Организация участия детей, находящихся в трудной жизненной ситуации, в районных, республиканских мероприятиях, конкурсах, проектах и программах</t>
  </si>
  <si>
    <t>Увеличение охвата детей, имеющих высокие результаты в художественной, спортивной деятельности, научно-техническом творчестве, участием в мероприятиях международного уровня</t>
  </si>
  <si>
    <t>Организация и проведение семинаров, лекториев, круглых столов по вопросам организации работы среди детей и подростков по месту жительства; обучение активистов (добровольцев) по организации занятости детей  и подростков, обучение специалистов, ведущих профориентационную работу среди молодёжи; разработка методических материалов, брошюр по вопросам занятости, досуга и организации свободного времени детей</t>
  </si>
  <si>
    <t>Повышение уровня профессиональной компетенции и качества работы специалистов по организации занятости детей и подростков. Увеличение охвата детей отдыхом и занятостью. Повышение эффективности и качества работы по организации занятости детей и подростков</t>
  </si>
  <si>
    <t>01.5.1, 01.5.3,01.5.4</t>
  </si>
  <si>
    <t xml:space="preserve">Организация досуга и занятости детей и подростков по месту жительства через  сводные отряды, дворовые команды, спортивно-досуговые площадки и др.; организация конкурсов, направленных на пропаганду и развитие игровых видов спорта </t>
  </si>
  <si>
    <t>Увеличение охвата детей отдыхом и занятостью. Снижение количества правонарушений несовершеннолетних</t>
  </si>
  <si>
    <t>Оказание помощи во временном трудоустройстве и занятости учащимся в возрасте от 14 до 18 лет, студентам в свободное от учебы время и незанятой молодёжи</t>
  </si>
  <si>
    <t>01.5.6</t>
  </si>
  <si>
    <t>ЕГ</t>
  </si>
  <si>
    <t>Реализация программы комплексного развития молодежной политики в регионах Российской Федерации "Регион для молодых"</t>
  </si>
  <si>
    <t>Внедрение единого стандарта качества для учреждений молодежной политики, формирование системы непрерывного сопровождения молодых людей и уменьшение оттока молодых людей из регионов.</t>
  </si>
  <si>
    <t>01.5.1, 01.5.2, 01.5.3, 01.5.4, 01.5.5, 01.5.6, 01.5.7</t>
  </si>
  <si>
    <t>Е8</t>
  </si>
  <si>
    <t>Создание условий для устойчивого развития добровольческих (волонтерских) инициатив в субъектах Российской Федерации, повышающих качество жизни людей и способствующих росту числа граждан, вовлеченных в добровольческую (волонтерскую) деятельность</t>
  </si>
  <si>
    <t>Организация отдыха и оздоровления детей в каникулярное время</t>
  </si>
  <si>
    <t>Обеспечение деятельности  общеобразовательных организаций по  организации  отдыха и оздоровления детей в каникулярное время</t>
  </si>
  <si>
    <t>Наличие положительного заключения Роспотребнадзора, Пожнадзора для открытия пришкольных лагерей</t>
  </si>
  <si>
    <t>01.6.1, 01.6.2</t>
  </si>
  <si>
    <t>Организация  отдыха и оздоровления детей в каникулярное время</t>
  </si>
  <si>
    <t>Обеспечить удовлетворение потребности населения в услугах по отдыху, оздоровлению и занятости детей, подростков</t>
  </si>
  <si>
    <t xml:space="preserve">Организация профильных спортивно-оздоровительных лагерей
</t>
  </si>
  <si>
    <t>Управление образования, МАУ ДЮСШ им. Ю.Р.Шкляева</t>
  </si>
  <si>
    <t xml:space="preserve">Развитие физической культуры и спорта среди детей и молодежи, популяризация здорового образа жизни
</t>
  </si>
  <si>
    <t xml:space="preserve">Организация отдыха и озоровления детей, находящихся в трудной жизненной ситуации
</t>
  </si>
  <si>
    <t xml:space="preserve">Создание организованного отдыха детей, находящихся в трудной жизненной ситуации, профилактика безнадзорности
</t>
  </si>
  <si>
    <t>Формирование, утвеждение и доведение муниципального задания на оказание муниципальных услуг (выполнение работ) в отношении муниципальных учреждений муниципального образования на очередной финансовый год и плановый период, контроль выполнения и мониторинг потребности в муниципаьных услугах</t>
  </si>
  <si>
    <t>Полнота реализации основых образовательных программ, обеспечение выполнения постановления Админитсрации муниципального гобразования о порядке формирования и финансового обеспечения выполнения муниципального задания на оказание муниципальных услуг (выполнение работ) в отношении муниципальных учреждений муниципального образования</t>
  </si>
  <si>
    <t>01.1.1; 01.2.6; 01.2.8; 01.4.1</t>
  </si>
  <si>
    <t>Устранение выявленных проблем в результате проведения мониторинга</t>
  </si>
  <si>
    <t>01.3.1</t>
  </si>
  <si>
    <t>Независимая оценка предоставления муниципальных услуг</t>
  </si>
  <si>
    <t>Реализация установленных полномочий (функций), организация управления муниципальной программой «Развитие образования»</t>
  </si>
  <si>
    <t>Повысится качество услуг по предоставлению дополнительного образования детей – за счет обновления образовательных программ и технологий предоставления дополнительного образования детей, внедрения системы оценки деятельности муниципальных образовательных организаций дополнительного образования детей, а также создания системы стимулов для руководителей и педагогических работников муниципальных образовательных организаций дополнительного образования детей для достижения результатов их профессиональной служебной деятельности.</t>
  </si>
  <si>
    <t xml:space="preserve">Совершенствование кадрового обеспечения 
</t>
  </si>
  <si>
    <t>Повышения качества предоставления муниципальных услуг</t>
  </si>
  <si>
    <t xml:space="preserve">Организация повышения квалификации педагогических работников, руководителей муниципальных образовательных учреждений </t>
  </si>
  <si>
    <t>Повышение компетенций педагогических работников и руководителей образовательных организаций</t>
  </si>
  <si>
    <t>Поощрение лучших педагогических работников</t>
  </si>
  <si>
    <t>Стимулирование педагогических работников к творческой работе</t>
  </si>
  <si>
    <t>Организация работы районных методических объединений</t>
  </si>
  <si>
    <t>Повышению профессиональной мотивации, методической культуры учителей и развитию их творческого потенциала</t>
  </si>
  <si>
    <t>Организация работы творческих групп учителей и воспитателей</t>
  </si>
  <si>
    <t>Обеспечение заключения эффективных контрактов с руководящими и педагогическими работниками</t>
  </si>
  <si>
    <t xml:space="preserve">Совершенствования системы оплаты труда в образовательных учреждениях учреждениях.
</t>
  </si>
  <si>
    <t>Привлечение молодых специалистов</t>
  </si>
  <si>
    <t>Увеличение числа молодых педагогов в образовательных организациях</t>
  </si>
  <si>
    <t>Управление образования, отдел строительства и ЖКХ, Образовательные учреждения</t>
  </si>
  <si>
    <t>Обеспечение комфортных условий образовательного процесса.  Подготовка образовательных учреждений у новому учебному году и к отопительному периоду. Устранение предписаний надзорных органов</t>
  </si>
  <si>
    <t>01.1.3; 01.2.2; 01.2.3; 01.2.8; 01.2.9; 01.3.1; 01.4.3</t>
  </si>
  <si>
    <t>Социальная поддержка педагогических работников, проживающих и работающих в сельских населенных пунктах, рабочих поселках и поселках городского типа с целью повышения укомплектованности образовательных организаций и обеспечения достойного уровня жизни педагогических работников</t>
  </si>
  <si>
    <t>Создание и содержание информационной среды образовательных организаций</t>
  </si>
  <si>
    <t>Наличие комплекса информационных образовательных ресурсов, в том числе цифровых образовательных ресурсов, совокупность технологических средств информационных и коммуникационных технологий (ИКТ): компьютеры, иное ИКТ-оборудование, коммуникационные каналы, системы современных педагогических технологий, обеспечивающих обучение в современной информационно-образовательной среде.</t>
  </si>
  <si>
    <t>Информирование населения об организации предоставления образования в муниципальном образовании</t>
  </si>
  <si>
    <t>Реализации конституционного права граждан на получение общедоступного и бесплатного дошкольного, начального общего, основного общего и среднего общего образования</t>
  </si>
  <si>
    <t>Взаимодействие со СМИ в целях публикации информации об образовании в печатных средствах массовой информации</t>
  </si>
  <si>
    <t>Формирования положительного имиджа системы образования</t>
  </si>
  <si>
    <t xml:space="preserve">Обеспечение размещения информации о результатах независимой оценки качества оказания услуг муниципальными учреждениями на официальных сайтах муниципального образования (органов местного самоуправления) и официальном сайте для размещения информации о государственных и муниципальных учреждений в сети «Интернет» (bus.gov.ru) </t>
  </si>
  <si>
    <t xml:space="preserve">Наличие информации о результатах независимой оценки качества оказания услуг муниципальными учреждениями на официальных сайтах муниципального образования (органов местного самоуправления) и официальном сайте для размещения информации о государственных и муниципальных учреждений в сети «Интернет» (bus.gov.ru) </t>
  </si>
  <si>
    <t>Обеспечение и развитие системы обратной связи с потребителями муниципальных услуг в сфере общего образования</t>
  </si>
  <si>
    <t>Создания Единого окна цифровой обратной связи (ЕОЦОС), включая обращения и жалобы, в том числе по государственным услугам, функциям и сервисам.</t>
  </si>
  <si>
    <t>ЕВ</t>
  </si>
  <si>
    <t>Реализация мероприятий федерального проекта "Патриотическое воспитание граждан Российской Федерации"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</si>
  <si>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</si>
  <si>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 xml:space="preserve">Приложение 6                                                                                           к муниципальной программе муниципального образования "Муниципальный округ Шарканский район Удмуртской Республики" "Развитие образования и воспитание на 2022-2026 годы" </t>
  </si>
  <si>
    <t>Прогнозная (справочная) оценка ресурсного обеспечения реализации муниципальной программы за счет всех источников финансирования</t>
  </si>
  <si>
    <t>Наименование муниципальной программы, подпрограммы</t>
  </si>
  <si>
    <t>Источник финансирования</t>
  </si>
  <si>
    <t>Оценка расходов, тыс. рублей</t>
  </si>
  <si>
    <t xml:space="preserve">Итого </t>
  </si>
  <si>
    <t>бюджет муниципального образования</t>
  </si>
  <si>
    <t>в том числе:</t>
  </si>
  <si>
    <t xml:space="preserve">собственные средства </t>
  </si>
  <si>
    <t>субсидии из бюджета Удмуртской Республики</t>
  </si>
  <si>
    <t>субвенции из бюджета Удмуртской Республики</t>
  </si>
  <si>
    <t>иные межбюджетные трансферты из бюджета Удмуртской Республики</t>
  </si>
  <si>
    <t>средства бюджета Удмуртской Республики, планируемые к привлечению</t>
  </si>
  <si>
    <t>иные источники</t>
  </si>
  <si>
    <t>Развитие дошкольного образования (0 11)</t>
  </si>
  <si>
    <t xml:space="preserve">Развитие общего образования{0 12} </t>
  </si>
  <si>
    <t>собственные средства</t>
  </si>
  <si>
    <t>Защита прав несовершеннолетних и обеспечение безопасности образовательного процесса {0 13}</t>
  </si>
  <si>
    <t>Развитие дополнительного образования детей {0 14}</t>
  </si>
  <si>
    <t>Реализация молодежной политики{0 15}</t>
  </si>
  <si>
    <t>Организация отдыха и оздоровления детей в каникулярное время {0 16}</t>
  </si>
  <si>
    <t>Управление системой образования в муниципальном образовании {0 17}</t>
  </si>
  <si>
    <t xml:space="preserve">Приложение 2
к Постановлению  Администрации  муниципального образования 
«Муниципальный округ Шарканский район Удмуртской Республики» от 22.01.2024 г. №39 </t>
  </si>
  <si>
    <t xml:space="preserve">Приложение 3
к Постановлению  Администрации  муниципального образования 
«Муниципальный округ Шарканский район Удмуртской Республики» от 22.01.2024 г. №39 </t>
  </si>
  <si>
    <t xml:space="preserve">Приложение 1
к Постановлению  Администрации  муниципального образования 
«Муниципальный округ Шарканский район Удмуртской Республики» от 22.01.2024 г. №39 </t>
  </si>
  <si>
    <t xml:space="preserve">Приложение 2                                                                                                                                         к муниципальной программе муниципального образования "Муниципальный округ Шарканский район Удмуртской Республики" "Развитие образования и воспитание на 2022-2026 годы" </t>
  </si>
  <si>
    <t>Совершенствование условий для повышения качества образования в общеобразовательных организациях</t>
  </si>
  <si>
    <t>01.2.2; 01.2.8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</si>
</sst>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37" x14ac:knownFonts="1">
    <font>
      <sz val="11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0"/>
      <color rgb="FFFF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rgb="FFFF00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8.5"/>
      <name val="Times New Roman"/>
      <family val="1"/>
      <charset val="204"/>
    </font>
    <font>
      <sz val="8.5"/>
      <name val="Calibri"/>
      <family val="2"/>
      <charset val="204"/>
      <scheme val="minor"/>
    </font>
    <font>
      <b/>
      <sz val="8.5"/>
      <name val="Times New Roman"/>
      <family val="1"/>
      <charset val="204"/>
    </font>
    <font>
      <sz val="8"/>
      <name val="Times New Roman"/>
      <family val="1"/>
      <charset val="204"/>
    </font>
    <font>
      <b/>
      <sz val="8.5"/>
      <color indexed="8"/>
      <name val="Times New Roman"/>
      <family val="1"/>
      <charset val="204"/>
    </font>
    <font>
      <sz val="8.5"/>
      <color theme="1"/>
      <name val="Times New Roman"/>
      <family val="1"/>
      <charset val="204"/>
    </font>
    <font>
      <sz val="8.5"/>
      <color indexed="8"/>
      <name val="Times New Roman"/>
      <family val="1"/>
      <charset val="204"/>
    </font>
    <font>
      <sz val="8.5"/>
      <color rgb="FF000000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sz val="8.5"/>
      <color indexed="36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9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7"/>
      <name val="Times New Roman"/>
      <family val="1"/>
      <charset val="204"/>
    </font>
    <font>
      <sz val="7"/>
      <name val="Calibri"/>
      <family val="2"/>
      <charset val="204"/>
    </font>
    <font>
      <sz val="9"/>
      <name val="Times New Roman"/>
      <family val="1"/>
      <charset val="204"/>
    </font>
    <font>
      <sz val="8.5"/>
      <name val="Calibri"/>
      <family val="2"/>
      <charset val="204"/>
    </font>
    <font>
      <sz val="9"/>
      <name val="Calibri"/>
      <family val="2"/>
      <charset val="204"/>
    </font>
    <font>
      <b/>
      <sz val="9"/>
      <name val="Times New Roman"/>
      <family val="1"/>
      <charset val="204"/>
    </font>
    <font>
      <sz val="8.5"/>
      <color rgb="FFFF0000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1">
    <xf numFmtId="0" fontId="0" fillId="0" borderId="0"/>
  </cellStyleXfs>
  <cellXfs count="237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49" fontId="1" fillId="0" borderId="0" xfId="0" applyNumberFormat="1" applyFont="1" applyAlignment="1">
      <alignment vertical="center" wrapText="1"/>
    </xf>
    <xf numFmtId="0" fontId="2" fillId="0" borderId="0" xfId="0" applyFont="1" applyFill="1"/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/>
    </xf>
    <xf numFmtId="49" fontId="2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/>
    </xf>
    <xf numFmtId="0" fontId="2" fillId="0" borderId="4" xfId="0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5" xfId="0" applyFont="1" applyBorder="1"/>
    <xf numFmtId="0" fontId="3" fillId="2" borderId="6" xfId="0" applyFont="1" applyFill="1" applyBorder="1" applyAlignment="1">
      <alignment horizontal="left" vertical="center" wrapText="1"/>
    </xf>
    <xf numFmtId="49" fontId="3" fillId="2" borderId="6" xfId="0" applyNumberFormat="1" applyFont="1" applyFill="1" applyBorder="1" applyAlignment="1">
      <alignment horizontal="center" vertical="center"/>
    </xf>
    <xf numFmtId="49" fontId="3" fillId="2" borderId="6" xfId="0" applyNumberFormat="1" applyFont="1" applyFill="1" applyBorder="1" applyAlignment="1">
      <alignment horizontal="center" vertical="center" wrapText="1"/>
    </xf>
    <xf numFmtId="164" fontId="3" fillId="3" borderId="6" xfId="0" applyNumberFormat="1" applyFont="1" applyFill="1" applyBorder="1" applyAlignment="1">
      <alignment horizontal="right" vertical="center"/>
    </xf>
    <xf numFmtId="0" fontId="1" fillId="2" borderId="0" xfId="0" applyFont="1" applyFill="1"/>
    <xf numFmtId="0" fontId="3" fillId="2" borderId="4" xfId="0" applyFont="1" applyFill="1" applyBorder="1" applyAlignment="1">
      <alignment vertical="center" wrapText="1"/>
    </xf>
    <xf numFmtId="49" fontId="3" fillId="2" borderId="4" xfId="0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>
      <alignment horizontal="center" vertical="center" wrapText="1"/>
    </xf>
    <xf numFmtId="164" fontId="3" fillId="2" borderId="4" xfId="0" applyNumberFormat="1" applyFont="1" applyFill="1" applyBorder="1" applyAlignment="1">
      <alignment horizontal="right" vertical="center"/>
    </xf>
    <xf numFmtId="164" fontId="3" fillId="2" borderId="4" xfId="0" applyNumberFormat="1" applyFont="1" applyFill="1" applyBorder="1" applyAlignment="1">
      <alignment horizontal="center" vertical="center"/>
    </xf>
    <xf numFmtId="49" fontId="3" fillId="4" borderId="4" xfId="0" applyNumberFormat="1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left" vertical="center" wrapText="1"/>
    </xf>
    <xf numFmtId="0" fontId="3" fillId="4" borderId="4" xfId="0" applyFont="1" applyFill="1" applyBorder="1" applyAlignment="1">
      <alignment vertical="center" wrapText="1"/>
    </xf>
    <xf numFmtId="49" fontId="2" fillId="4" borderId="4" xfId="0" applyNumberFormat="1" applyFont="1" applyFill="1" applyBorder="1" applyAlignment="1">
      <alignment horizontal="center" vertical="center"/>
    </xf>
    <xf numFmtId="49" fontId="2" fillId="4" borderId="4" xfId="0" applyNumberFormat="1" applyFont="1" applyFill="1" applyBorder="1" applyAlignment="1">
      <alignment horizontal="center" vertical="center" wrapText="1"/>
    </xf>
    <xf numFmtId="164" fontId="3" fillId="4" borderId="4" xfId="0" applyNumberFormat="1" applyFont="1" applyFill="1" applyBorder="1" applyAlignment="1">
      <alignment horizontal="right" vertical="center"/>
    </xf>
    <xf numFmtId="0" fontId="1" fillId="4" borderId="0" xfId="0" applyFont="1" applyFill="1"/>
    <xf numFmtId="0" fontId="2" fillId="4" borderId="4" xfId="0" applyFont="1" applyFill="1" applyBorder="1" applyAlignment="1">
      <alignment horizontal="left" vertical="center" wrapText="1"/>
    </xf>
    <xf numFmtId="0" fontId="2" fillId="4" borderId="4" xfId="0" applyFont="1" applyFill="1" applyBorder="1" applyAlignment="1">
      <alignment vertical="center" wrapText="1"/>
    </xf>
    <xf numFmtId="164" fontId="2" fillId="4" borderId="4" xfId="0" applyNumberFormat="1" applyFont="1" applyFill="1" applyBorder="1" applyAlignment="1">
      <alignment horizontal="right" vertical="center"/>
    </xf>
    <xf numFmtId="49" fontId="2" fillId="0" borderId="4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vertical="center" wrapText="1"/>
    </xf>
    <xf numFmtId="164" fontId="2" fillId="0" borderId="4" xfId="0" applyNumberFormat="1" applyFont="1" applyFill="1" applyBorder="1" applyAlignment="1">
      <alignment horizontal="right" vertical="center"/>
    </xf>
    <xf numFmtId="164" fontId="3" fillId="4" borderId="4" xfId="0" applyNumberFormat="1" applyFont="1" applyFill="1" applyBorder="1" applyAlignment="1">
      <alignment horizontal="center" vertical="center"/>
    </xf>
    <xf numFmtId="164" fontId="2" fillId="4" borderId="4" xfId="0" applyNumberFormat="1" applyFont="1" applyFill="1" applyBorder="1" applyAlignment="1">
      <alignment horizontal="center" vertical="center"/>
    </xf>
    <xf numFmtId="164" fontId="8" fillId="0" borderId="4" xfId="0" applyNumberFormat="1" applyFont="1" applyFill="1" applyBorder="1" applyAlignment="1">
      <alignment horizontal="right" vertical="center"/>
    </xf>
    <xf numFmtId="0" fontId="0" fillId="5" borderId="0" xfId="0" applyFill="1"/>
    <xf numFmtId="164" fontId="2" fillId="5" borderId="0" xfId="0" applyNumberFormat="1" applyFont="1" applyFill="1" applyBorder="1" applyAlignment="1">
      <alignment horizontal="right" vertical="center"/>
    </xf>
    <xf numFmtId="0" fontId="1" fillId="5" borderId="0" xfId="0" applyFont="1" applyFill="1"/>
    <xf numFmtId="49" fontId="2" fillId="0" borderId="6" xfId="0" applyNumberFormat="1" applyFont="1" applyFill="1" applyBorder="1" applyAlignment="1">
      <alignment horizontal="center" vertical="center"/>
    </xf>
    <xf numFmtId="0" fontId="1" fillId="0" borderId="0" xfId="0" applyFont="1" applyFill="1"/>
    <xf numFmtId="0" fontId="2" fillId="6" borderId="4" xfId="0" applyFont="1" applyFill="1" applyBorder="1" applyAlignment="1">
      <alignment horizontal="left" vertical="center" wrapText="1"/>
    </xf>
    <xf numFmtId="164" fontId="9" fillId="4" borderId="4" xfId="0" applyNumberFormat="1" applyFont="1" applyFill="1" applyBorder="1" applyAlignment="1">
      <alignment horizontal="center" vertical="center"/>
    </xf>
    <xf numFmtId="0" fontId="2" fillId="4" borderId="6" xfId="0" applyFont="1" applyFill="1" applyBorder="1" applyAlignment="1">
      <alignment vertical="center" wrapText="1"/>
    </xf>
    <xf numFmtId="49" fontId="2" fillId="4" borderId="6" xfId="0" applyNumberFormat="1" applyFont="1" applyFill="1" applyBorder="1" applyAlignment="1">
      <alignment horizontal="center" vertical="center"/>
    </xf>
    <xf numFmtId="49" fontId="2" fillId="4" borderId="6" xfId="0" applyNumberFormat="1" applyFont="1" applyFill="1" applyBorder="1" applyAlignment="1">
      <alignment horizontal="center" vertical="center" wrapText="1"/>
    </xf>
    <xf numFmtId="164" fontId="8" fillId="4" borderId="6" xfId="0" applyNumberFormat="1" applyFont="1" applyFill="1" applyBorder="1" applyAlignment="1">
      <alignment horizontal="center" vertical="center"/>
    </xf>
    <xf numFmtId="164" fontId="2" fillId="4" borderId="6" xfId="0" applyNumberFormat="1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horizontal="center" vertical="center"/>
    </xf>
    <xf numFmtId="164" fontId="8" fillId="0" borderId="4" xfId="0" applyNumberFormat="1" applyFont="1" applyFill="1" applyBorder="1" applyAlignment="1">
      <alignment horizontal="center" vertical="center"/>
    </xf>
    <xf numFmtId="164" fontId="2" fillId="5" borderId="4" xfId="0" applyNumberFormat="1" applyFont="1" applyFill="1" applyBorder="1" applyAlignment="1">
      <alignment horizontal="center" vertical="center"/>
    </xf>
    <xf numFmtId="164" fontId="2" fillId="0" borderId="4" xfId="0" applyNumberFormat="1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 wrapText="1"/>
    </xf>
    <xf numFmtId="49" fontId="2" fillId="0" borderId="4" xfId="0" quotePrefix="1" applyNumberFormat="1" applyFont="1" applyFill="1" applyBorder="1" applyAlignment="1">
      <alignment horizontal="center" vertical="center" wrapText="1"/>
    </xf>
    <xf numFmtId="0" fontId="10" fillId="5" borderId="0" xfId="0" applyFont="1" applyFill="1" applyAlignment="1">
      <alignment vertical="center"/>
    </xf>
    <xf numFmtId="0" fontId="1" fillId="5" borderId="0" xfId="0" applyFont="1" applyFill="1" applyAlignment="1">
      <alignment vertical="center"/>
    </xf>
    <xf numFmtId="0" fontId="2" fillId="6" borderId="6" xfId="0" applyFont="1" applyFill="1" applyBorder="1" applyAlignment="1">
      <alignment horizontal="left" vertical="center" wrapText="1"/>
    </xf>
    <xf numFmtId="0" fontId="11" fillId="6" borderId="4" xfId="0" applyFont="1" applyFill="1" applyBorder="1" applyAlignment="1">
      <alignment horizontal="left" vertical="center" wrapText="1"/>
    </xf>
    <xf numFmtId="49" fontId="2" fillId="0" borderId="4" xfId="0" quotePrefix="1" applyNumberFormat="1" applyFont="1" applyBorder="1" applyAlignment="1">
      <alignment horizontal="center" vertical="center" wrapText="1"/>
    </xf>
    <xf numFmtId="49" fontId="3" fillId="0" borderId="6" xfId="0" applyNumberFormat="1" applyFont="1" applyFill="1" applyBorder="1" applyAlignment="1">
      <alignment horizontal="center" vertical="center"/>
    </xf>
    <xf numFmtId="0" fontId="11" fillId="6" borderId="6" xfId="0" applyFont="1" applyFill="1" applyBorder="1" applyAlignment="1">
      <alignment horizontal="left" vertical="center" wrapText="1"/>
    </xf>
    <xf numFmtId="164" fontId="2" fillId="5" borderId="0" xfId="0" applyNumberFormat="1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/>
    </xf>
    <xf numFmtId="49" fontId="3" fillId="4" borderId="6" xfId="0" applyNumberFormat="1" applyFont="1" applyFill="1" applyBorder="1" applyAlignment="1">
      <alignment vertical="center"/>
    </xf>
    <xf numFmtId="0" fontId="0" fillId="4" borderId="7" xfId="0" applyFill="1" applyBorder="1" applyAlignment="1">
      <alignment vertical="center"/>
    </xf>
    <xf numFmtId="49" fontId="3" fillId="4" borderId="4" xfId="0" applyNumberFormat="1" applyFont="1" applyFill="1" applyBorder="1" applyAlignment="1">
      <alignment horizontal="center" vertical="center" wrapText="1"/>
    </xf>
    <xf numFmtId="49" fontId="13" fillId="0" borderId="4" xfId="0" applyNumberFormat="1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11" fillId="0" borderId="4" xfId="0" applyFont="1" applyFill="1" applyBorder="1" applyAlignment="1">
      <alignment horizontal="left" vertical="center" wrapText="1"/>
    </xf>
    <xf numFmtId="0" fontId="10" fillId="5" borderId="0" xfId="0" applyFont="1" applyFill="1" applyAlignment="1">
      <alignment horizontal="center"/>
    </xf>
    <xf numFmtId="49" fontId="2" fillId="6" borderId="4" xfId="0" applyNumberFormat="1" applyFont="1" applyFill="1" applyBorder="1" applyAlignment="1">
      <alignment horizontal="center" vertical="center"/>
    </xf>
    <xf numFmtId="49" fontId="2" fillId="6" borderId="4" xfId="0" applyNumberFormat="1" applyFont="1" applyFill="1" applyBorder="1" applyAlignment="1">
      <alignment horizontal="left" vertical="center" wrapText="1"/>
    </xf>
    <xf numFmtId="0" fontId="14" fillId="0" borderId="0" xfId="0" applyFont="1"/>
    <xf numFmtId="0" fontId="0" fillId="0" borderId="0" xfId="0" applyAlignment="1">
      <alignment wrapText="1"/>
    </xf>
    <xf numFmtId="0" fontId="8" fillId="0" borderId="0" xfId="0" applyFont="1" applyAlignment="1">
      <alignment wrapText="1"/>
    </xf>
    <xf numFmtId="0" fontId="3" fillId="0" borderId="0" xfId="0" applyFont="1" applyFill="1" applyAlignment="1">
      <alignment horizontal="center" wrapText="1"/>
    </xf>
    <xf numFmtId="0" fontId="3" fillId="0" borderId="0" xfId="0" applyFont="1" applyFill="1" applyAlignment="1">
      <alignment vertical="center"/>
    </xf>
    <xf numFmtId="49" fontId="3" fillId="0" borderId="0" xfId="0" applyNumberFormat="1" applyFont="1" applyFill="1" applyAlignment="1">
      <alignment horizontal="center"/>
    </xf>
    <xf numFmtId="0" fontId="17" fillId="0" borderId="4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49" fontId="19" fillId="4" borderId="4" xfId="0" applyNumberFormat="1" applyFont="1" applyFill="1" applyBorder="1" applyAlignment="1">
      <alignment horizontal="center" vertical="top"/>
    </xf>
    <xf numFmtId="49" fontId="17" fillId="0" borderId="4" xfId="0" applyNumberFormat="1" applyFont="1" applyFill="1" applyBorder="1" applyAlignment="1">
      <alignment horizontal="center" vertical="center"/>
    </xf>
    <xf numFmtId="49" fontId="19" fillId="6" borderId="4" xfId="0" applyNumberFormat="1" applyFont="1" applyFill="1" applyBorder="1" applyAlignment="1">
      <alignment horizontal="center" vertical="center"/>
    </xf>
    <xf numFmtId="0" fontId="17" fillId="6" borderId="4" xfId="0" applyFont="1" applyFill="1" applyBorder="1" applyAlignment="1">
      <alignment horizontal="left" vertical="center" wrapText="1"/>
    </xf>
    <xf numFmtId="0" fontId="17" fillId="6" borderId="4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vertical="center" wrapText="1"/>
    </xf>
    <xf numFmtId="49" fontId="17" fillId="0" borderId="4" xfId="0" applyNumberFormat="1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left" vertical="center" wrapText="1"/>
    </xf>
    <xf numFmtId="49" fontId="17" fillId="0" borderId="4" xfId="0" applyNumberFormat="1" applyFont="1" applyBorder="1" applyAlignment="1">
      <alignment horizontal="left" vertical="center" wrapText="1"/>
    </xf>
    <xf numFmtId="49" fontId="19" fillId="4" borderId="4" xfId="0" applyNumberFormat="1" applyFont="1" applyFill="1" applyBorder="1" applyAlignment="1">
      <alignment horizontal="center" vertical="center"/>
    </xf>
    <xf numFmtId="49" fontId="17" fillId="6" borderId="4" xfId="0" applyNumberFormat="1" applyFont="1" applyFill="1" applyBorder="1" applyAlignment="1">
      <alignment horizontal="center" vertical="center"/>
    </xf>
    <xf numFmtId="0" fontId="17" fillId="6" borderId="4" xfId="0" applyFont="1" applyFill="1" applyBorder="1" applyAlignment="1">
      <alignment vertical="center" wrapText="1"/>
    </xf>
    <xf numFmtId="49" fontId="17" fillId="7" borderId="4" xfId="0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vertical="center"/>
    </xf>
    <xf numFmtId="0" fontId="20" fillId="0" borderId="8" xfId="0" applyFont="1" applyFill="1" applyBorder="1" applyAlignment="1">
      <alignment horizontal="left" vertical="center" wrapText="1"/>
    </xf>
    <xf numFmtId="0" fontId="20" fillId="0" borderId="8" xfId="0" applyFont="1" applyFill="1" applyBorder="1" applyAlignment="1">
      <alignment vertical="center" wrapText="1"/>
    </xf>
    <xf numFmtId="49" fontId="17" fillId="6" borderId="4" xfId="0" applyNumberFormat="1" applyFont="1" applyFill="1" applyBorder="1" applyAlignment="1">
      <alignment horizontal="left" vertical="center" wrapText="1"/>
    </xf>
    <xf numFmtId="49" fontId="17" fillId="6" borderId="4" xfId="0" applyNumberFormat="1" applyFont="1" applyFill="1" applyBorder="1" applyAlignment="1">
      <alignment horizontal="center" vertical="center" wrapText="1"/>
    </xf>
    <xf numFmtId="49" fontId="22" fillId="0" borderId="4" xfId="0" applyNumberFormat="1" applyFont="1" applyBorder="1" applyAlignment="1">
      <alignment vertical="center" wrapText="1"/>
    </xf>
    <xf numFmtId="0" fontId="17" fillId="6" borderId="4" xfId="0" applyFont="1" applyFill="1" applyBorder="1" applyAlignment="1">
      <alignment vertical="center"/>
    </xf>
    <xf numFmtId="0" fontId="23" fillId="6" borderId="4" xfId="0" applyFont="1" applyFill="1" applyBorder="1" applyAlignment="1">
      <alignment horizontal="left" vertical="center" wrapText="1"/>
    </xf>
    <xf numFmtId="0" fontId="17" fillId="6" borderId="4" xfId="0" applyFont="1" applyFill="1" applyBorder="1" applyAlignment="1">
      <alignment horizontal="center" vertical="center"/>
    </xf>
    <xf numFmtId="0" fontId="23" fillId="6" borderId="4" xfId="0" applyNumberFormat="1" applyFont="1" applyFill="1" applyBorder="1" applyAlignment="1">
      <alignment horizontal="left" vertical="top" wrapText="1"/>
    </xf>
    <xf numFmtId="0" fontId="24" fillId="0" borderId="4" xfId="0" applyFont="1" applyBorder="1" applyAlignment="1">
      <alignment vertical="center" wrapText="1"/>
    </xf>
    <xf numFmtId="0" fontId="24" fillId="0" borderId="4" xfId="0" applyFont="1" applyBorder="1" applyAlignment="1">
      <alignment vertical="top" wrapText="1"/>
    </xf>
    <xf numFmtId="0" fontId="24" fillId="0" borderId="0" xfId="0" applyFont="1" applyAlignment="1">
      <alignment vertical="center" wrapText="1"/>
    </xf>
    <xf numFmtId="0" fontId="24" fillId="0" borderId="0" xfId="0" applyFont="1" applyAlignment="1">
      <alignment vertical="top" wrapText="1"/>
    </xf>
    <xf numFmtId="0" fontId="25" fillId="0" borderId="4" xfId="0" applyFont="1" applyBorder="1" applyAlignment="1">
      <alignment vertical="center" wrapText="1"/>
    </xf>
    <xf numFmtId="0" fontId="22" fillId="0" borderId="0" xfId="0" applyFont="1" applyAlignment="1">
      <alignment vertical="center" wrapText="1"/>
    </xf>
    <xf numFmtId="0" fontId="22" fillId="0" borderId="4" xfId="0" applyFont="1" applyBorder="1" applyAlignment="1">
      <alignment vertical="top" wrapText="1"/>
    </xf>
    <xf numFmtId="0" fontId="22" fillId="0" borderId="4" xfId="0" applyFont="1" applyBorder="1" applyAlignment="1">
      <alignment vertical="center" wrapText="1"/>
    </xf>
    <xf numFmtId="0" fontId="24" fillId="0" borderId="5" xfId="0" applyFont="1" applyBorder="1" applyAlignment="1">
      <alignment vertical="center" wrapText="1"/>
    </xf>
    <xf numFmtId="0" fontId="24" fillId="0" borderId="9" xfId="0" applyFont="1" applyBorder="1" applyAlignment="1">
      <alignment vertical="center" wrapText="1"/>
    </xf>
    <xf numFmtId="49" fontId="26" fillId="6" borderId="4" xfId="0" applyNumberFormat="1" applyFont="1" applyFill="1" applyBorder="1" applyAlignment="1">
      <alignment horizontal="center" vertical="center"/>
    </xf>
    <xf numFmtId="0" fontId="23" fillId="0" borderId="4" xfId="0" applyFont="1" applyFill="1" applyBorder="1" applyAlignment="1">
      <alignment horizontal="left" vertical="center" wrapText="1"/>
    </xf>
    <xf numFmtId="0" fontId="23" fillId="0" borderId="4" xfId="0" applyFont="1" applyFill="1" applyBorder="1" applyAlignment="1">
      <alignment horizontal="center" vertical="center" wrapText="1"/>
    </xf>
    <xf numFmtId="0" fontId="23" fillId="0" borderId="4" xfId="0" applyFont="1" applyFill="1" applyBorder="1" applyAlignment="1">
      <alignment vertical="center" wrapText="1"/>
    </xf>
    <xf numFmtId="0" fontId="0" fillId="0" borderId="0" xfId="0" applyFill="1" applyAlignment="1">
      <alignment vertical="center"/>
    </xf>
    <xf numFmtId="49" fontId="23" fillId="0" borderId="4" xfId="0" applyNumberFormat="1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vertical="center"/>
    </xf>
    <xf numFmtId="0" fontId="27" fillId="0" borderId="0" xfId="0" applyFont="1"/>
    <xf numFmtId="0" fontId="0" fillId="0" borderId="0" xfId="0" applyAlignment="1">
      <alignment vertical="top" wrapText="1"/>
    </xf>
    <xf numFmtId="0" fontId="11" fillId="0" borderId="0" xfId="0" applyFont="1"/>
    <xf numFmtId="0" fontId="28" fillId="0" borderId="0" xfId="0" applyFont="1"/>
    <xf numFmtId="0" fontId="28" fillId="0" borderId="0" xfId="0" applyFont="1" applyBorder="1" applyAlignment="1">
      <alignment horizontal="right"/>
    </xf>
    <xf numFmtId="0" fontId="4" fillId="0" borderId="0" xfId="0" applyFont="1"/>
    <xf numFmtId="0" fontId="17" fillId="6" borderId="4" xfId="0" applyFont="1" applyFill="1" applyBorder="1" applyAlignment="1">
      <alignment horizontal="center" vertical="center" wrapText="1"/>
    </xf>
    <xf numFmtId="0" fontId="35" fillId="2" borderId="4" xfId="0" applyFont="1" applyFill="1" applyBorder="1" applyAlignment="1">
      <alignment horizontal="left" vertical="center" wrapText="1"/>
    </xf>
    <xf numFmtId="164" fontId="19" fillId="2" borderId="4" xfId="0" applyNumberFormat="1" applyFont="1" applyFill="1" applyBorder="1" applyAlignment="1">
      <alignment horizontal="right" vertical="center" wrapText="1"/>
    </xf>
    <xf numFmtId="0" fontId="35" fillId="6" borderId="4" xfId="0" applyFont="1" applyFill="1" applyBorder="1" applyAlignment="1">
      <alignment horizontal="left" vertical="center" wrapText="1"/>
    </xf>
    <xf numFmtId="164" fontId="19" fillId="0" borderId="4" xfId="0" applyNumberFormat="1" applyFont="1" applyFill="1" applyBorder="1" applyAlignment="1">
      <alignment horizontal="right" vertical="center" wrapText="1"/>
    </xf>
    <xf numFmtId="164" fontId="17" fillId="3" borderId="4" xfId="0" applyNumberFormat="1" applyFont="1" applyFill="1" applyBorder="1" applyAlignment="1">
      <alignment horizontal="right" vertical="center" wrapText="1"/>
    </xf>
    <xf numFmtId="164" fontId="0" fillId="0" borderId="0" xfId="0" applyNumberFormat="1"/>
    <xf numFmtId="0" fontId="32" fillId="7" borderId="4" xfId="0" applyFont="1" applyFill="1" applyBorder="1" applyAlignment="1">
      <alignment horizontal="left" vertical="center" wrapText="1" indent="1"/>
    </xf>
    <xf numFmtId="164" fontId="19" fillId="6" borderId="4" xfId="0" applyNumberFormat="1" applyFont="1" applyFill="1" applyBorder="1" applyAlignment="1">
      <alignment horizontal="right" vertical="center" wrapText="1"/>
    </xf>
    <xf numFmtId="164" fontId="17" fillId="7" borderId="4" xfId="0" applyNumberFormat="1" applyFont="1" applyFill="1" applyBorder="1" applyAlignment="1">
      <alignment horizontal="right" vertical="center"/>
    </xf>
    <xf numFmtId="164" fontId="17" fillId="7" borderId="4" xfId="0" applyNumberFormat="1" applyFont="1" applyFill="1" applyBorder="1" applyAlignment="1">
      <alignment horizontal="right" vertical="center" wrapText="1"/>
    </xf>
    <xf numFmtId="164" fontId="17" fillId="6" borderId="4" xfId="0" applyNumberFormat="1" applyFont="1" applyFill="1" applyBorder="1" applyAlignment="1">
      <alignment horizontal="right" vertical="center"/>
    </xf>
    <xf numFmtId="0" fontId="32" fillId="6" borderId="4" xfId="0" applyFont="1" applyFill="1" applyBorder="1" applyAlignment="1">
      <alignment vertical="center" wrapText="1"/>
    </xf>
    <xf numFmtId="164" fontId="17" fillId="0" borderId="4" xfId="0" applyNumberFormat="1" applyFont="1" applyFill="1" applyBorder="1" applyAlignment="1">
      <alignment horizontal="right" vertical="center"/>
    </xf>
    <xf numFmtId="49" fontId="17" fillId="6" borderId="4" xfId="0" applyNumberFormat="1" applyFont="1" applyFill="1" applyBorder="1" applyAlignment="1">
      <alignment horizontal="center" vertical="center"/>
    </xf>
    <xf numFmtId="0" fontId="35" fillId="4" borderId="4" xfId="0" applyFont="1" applyFill="1" applyBorder="1" applyAlignment="1">
      <alignment horizontal="left" vertical="center" wrapText="1"/>
    </xf>
    <xf numFmtId="164" fontId="19" fillId="4" borderId="4" xfId="0" applyNumberFormat="1" applyFont="1" applyFill="1" applyBorder="1" applyAlignment="1">
      <alignment horizontal="right" vertical="center" wrapText="1"/>
    </xf>
    <xf numFmtId="164" fontId="19" fillId="4" borderId="4" xfId="0" applyNumberFormat="1" applyFont="1" applyFill="1" applyBorder="1" applyAlignment="1">
      <alignment horizontal="right" vertical="center"/>
    </xf>
    <xf numFmtId="0" fontId="15" fillId="0" borderId="0" xfId="0" applyFont="1"/>
    <xf numFmtId="164" fontId="17" fillId="0" borderId="4" xfId="0" applyNumberFormat="1" applyFont="1" applyFill="1" applyBorder="1" applyAlignment="1">
      <alignment horizontal="right" vertical="center" wrapText="1"/>
    </xf>
    <xf numFmtId="164" fontId="36" fillId="7" borderId="4" xfId="0" applyNumberFormat="1" applyFont="1" applyFill="1" applyBorder="1" applyAlignment="1">
      <alignment horizontal="right" vertical="center"/>
    </xf>
    <xf numFmtId="164" fontId="22" fillId="0" borderId="4" xfId="0" applyNumberFormat="1" applyFont="1" applyFill="1" applyBorder="1" applyAlignment="1">
      <alignment horizontal="right" vertical="center"/>
    </xf>
    <xf numFmtId="164" fontId="20" fillId="0" borderId="4" xfId="0" applyNumberFormat="1" applyFont="1" applyBorder="1"/>
    <xf numFmtId="164" fontId="17" fillId="0" borderId="4" xfId="0" applyNumberFormat="1" applyFont="1" applyFill="1" applyBorder="1" applyAlignment="1">
      <alignment horizontal="right" vertical="top"/>
    </xf>
    <xf numFmtId="0" fontId="35" fillId="8" borderId="4" xfId="0" applyFont="1" applyFill="1" applyBorder="1" applyAlignment="1">
      <alignment horizontal="left" vertical="center" wrapText="1"/>
    </xf>
    <xf numFmtId="164" fontId="35" fillId="0" borderId="4" xfId="0" applyNumberFormat="1" applyFont="1" applyFill="1" applyBorder="1"/>
    <xf numFmtId="164" fontId="35" fillId="0" borderId="4" xfId="0" applyNumberFormat="1" applyFont="1" applyBorder="1"/>
    <xf numFmtId="164" fontId="17" fillId="0" borderId="4" xfId="0" applyNumberFormat="1" applyFont="1" applyBorder="1"/>
    <xf numFmtId="164" fontId="19" fillId="0" borderId="4" xfId="0" applyNumberFormat="1" applyFont="1" applyFill="1" applyBorder="1" applyAlignment="1">
      <alignment horizontal="right" vertical="center"/>
    </xf>
    <xf numFmtId="0" fontId="0" fillId="0" borderId="0" xfId="0" applyFill="1"/>
    <xf numFmtId="0" fontId="20" fillId="0" borderId="0" xfId="0" applyFont="1" applyFill="1" applyBorder="1" applyAlignment="1">
      <alignment horizontal="left" vertical="center" wrapText="1"/>
    </xf>
    <xf numFmtId="0" fontId="17" fillId="6" borderId="6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20" fillId="0" borderId="10" xfId="0" applyFont="1" applyFill="1" applyBorder="1" applyAlignment="1">
      <alignment vertical="center" wrapText="1"/>
    </xf>
    <xf numFmtId="49" fontId="17" fillId="7" borderId="6" xfId="0" applyNumberFormat="1" applyFont="1" applyFill="1" applyBorder="1" applyAlignment="1">
      <alignment horizontal="center" vertical="center" wrapText="1"/>
    </xf>
    <xf numFmtId="0" fontId="20" fillId="0" borderId="4" xfId="0" applyFont="1" applyFill="1" applyBorder="1" applyAlignment="1">
      <alignment vertical="center" wrapText="1"/>
    </xf>
    <xf numFmtId="49" fontId="17" fillId="0" borderId="4" xfId="0" applyNumberFormat="1" applyFont="1" applyFill="1" applyBorder="1" applyAlignment="1">
      <alignment horizontal="center" vertical="center" wrapText="1"/>
    </xf>
    <xf numFmtId="49" fontId="18" fillId="0" borderId="4" xfId="0" applyNumberFormat="1" applyFont="1" applyFill="1" applyBorder="1" applyAlignment="1">
      <alignment horizontal="center" vertical="center" wrapText="1"/>
    </xf>
    <xf numFmtId="0" fontId="21" fillId="4" borderId="1" xfId="0" applyFont="1" applyFill="1" applyBorder="1" applyAlignment="1">
      <alignment horizontal="center" vertical="center" wrapText="1"/>
    </xf>
    <xf numFmtId="0" fontId="21" fillId="4" borderId="2" xfId="0" applyFont="1" applyFill="1" applyBorder="1" applyAlignment="1">
      <alignment horizontal="center" vertical="center" wrapText="1"/>
    </xf>
    <xf numFmtId="0" fontId="21" fillId="4" borderId="3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right" vertical="top" wrapText="1"/>
    </xf>
    <xf numFmtId="0" fontId="19" fillId="4" borderId="1" xfId="0" applyFont="1" applyFill="1" applyBorder="1" applyAlignment="1">
      <alignment horizontal="center"/>
    </xf>
    <xf numFmtId="0" fontId="19" fillId="4" borderId="2" xfId="0" applyFont="1" applyFill="1" applyBorder="1" applyAlignment="1">
      <alignment horizontal="center"/>
    </xf>
    <xf numFmtId="0" fontId="19" fillId="4" borderId="3" xfId="0" applyFont="1" applyFill="1" applyBorder="1" applyAlignment="1">
      <alignment horizontal="center"/>
    </xf>
    <xf numFmtId="0" fontId="19" fillId="4" borderId="1" xfId="0" applyFont="1" applyFill="1" applyBorder="1" applyAlignment="1">
      <alignment horizontal="center" vertical="center" wrapText="1"/>
    </xf>
    <xf numFmtId="0" fontId="19" fillId="4" borderId="2" xfId="0" applyFont="1" applyFill="1" applyBorder="1" applyAlignment="1">
      <alignment horizontal="center" vertical="center" wrapText="1"/>
    </xf>
    <xf numFmtId="0" fontId="19" fillId="4" borderId="3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right"/>
    </xf>
    <xf numFmtId="0" fontId="3" fillId="0" borderId="0" xfId="0" applyFont="1" applyFill="1" applyAlignment="1">
      <alignment horizontal="center"/>
    </xf>
    <xf numFmtId="0" fontId="1" fillId="0" borderId="0" xfId="0" applyFont="1" applyFill="1" applyAlignment="1"/>
    <xf numFmtId="0" fontId="17" fillId="0" borderId="4" xfId="0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vertical="center" wrapText="1"/>
    </xf>
    <xf numFmtId="0" fontId="18" fillId="0" borderId="4" xfId="0" applyFont="1" applyFill="1" applyBorder="1" applyAlignment="1">
      <alignment vertical="center" wrapText="1"/>
    </xf>
    <xf numFmtId="49" fontId="3" fillId="4" borderId="6" xfId="0" applyNumberFormat="1" applyFont="1" applyFill="1" applyBorder="1" applyAlignment="1">
      <alignment horizontal="center" vertical="center"/>
    </xf>
    <xf numFmtId="49" fontId="3" fillId="4" borderId="7" xfId="0" applyNumberFormat="1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3" fillId="4" borderId="6" xfId="0" applyFont="1" applyFill="1" applyBorder="1" applyAlignment="1">
      <alignment horizontal="left" vertical="center" wrapText="1"/>
    </xf>
    <xf numFmtId="0" fontId="3" fillId="4" borderId="7" xfId="0" applyFont="1" applyFill="1" applyBorder="1" applyAlignment="1">
      <alignment horizontal="left" vertical="center" wrapText="1"/>
    </xf>
    <xf numFmtId="0" fontId="0" fillId="4" borderId="7" xfId="0" applyFill="1" applyBorder="1" applyAlignment="1">
      <alignment horizontal="left" vertical="center" wrapText="1"/>
    </xf>
    <xf numFmtId="49" fontId="3" fillId="4" borderId="5" xfId="0" applyNumberFormat="1" applyFont="1" applyFill="1" applyBorder="1" applyAlignment="1">
      <alignment horizontal="center" vertical="center"/>
    </xf>
    <xf numFmtId="0" fontId="12" fillId="4" borderId="6" xfId="0" applyFont="1" applyFill="1" applyBorder="1" applyAlignment="1">
      <alignment horizontal="center" vertical="center" wrapText="1"/>
    </xf>
    <xf numFmtId="0" fontId="12" fillId="4" borderId="5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left" vertical="center" wrapText="1"/>
    </xf>
    <xf numFmtId="0" fontId="0" fillId="4" borderId="5" xfId="0" applyFill="1" applyBorder="1" applyAlignment="1">
      <alignment horizontal="left" vertical="center" wrapText="1"/>
    </xf>
    <xf numFmtId="0" fontId="2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3" fillId="4" borderId="6" xfId="0" applyNumberFormat="1" applyFont="1" applyFill="1" applyBorder="1" applyAlignment="1">
      <alignment horizontal="center" vertical="center"/>
    </xf>
    <xf numFmtId="0" fontId="9" fillId="4" borderId="6" xfId="0" applyFont="1" applyFill="1" applyBorder="1" applyAlignment="1">
      <alignment horizontal="left" vertical="center" wrapText="1"/>
    </xf>
    <xf numFmtId="0" fontId="9" fillId="4" borderId="5" xfId="0" applyFont="1" applyFill="1" applyBorder="1" applyAlignment="1">
      <alignment horizontal="left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Alignment="1">
      <alignment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0" fillId="0" borderId="4" xfId="0" applyBorder="1" applyAlignment="1">
      <alignment wrapText="1"/>
    </xf>
    <xf numFmtId="49" fontId="3" fillId="2" borderId="6" xfId="0" applyNumberFormat="1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0" fontId="0" fillId="0" borderId="7" xfId="0" applyBorder="1" applyAlignment="1">
      <alignment vertical="center" wrapText="1"/>
    </xf>
    <xf numFmtId="0" fontId="8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12" fillId="0" borderId="0" xfId="0" applyFont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30" fillId="7" borderId="4" xfId="0" applyFont="1" applyFill="1" applyBorder="1" applyAlignment="1">
      <alignment horizontal="center" vertical="center" wrapText="1"/>
    </xf>
    <xf numFmtId="0" fontId="31" fillId="7" borderId="4" xfId="0" applyFont="1" applyFill="1" applyBorder="1" applyAlignment="1">
      <alignment horizontal="center" vertical="center" wrapText="1"/>
    </xf>
    <xf numFmtId="0" fontId="32" fillId="6" borderId="4" xfId="0" applyFont="1" applyFill="1" applyBorder="1" applyAlignment="1">
      <alignment horizontal="center" vertical="center" wrapText="1"/>
    </xf>
    <xf numFmtId="0" fontId="34" fillId="7" borderId="4" xfId="0" applyFont="1" applyFill="1" applyBorder="1" applyAlignment="1">
      <alignment horizontal="center" vertical="center" wrapText="1"/>
    </xf>
    <xf numFmtId="0" fontId="17" fillId="6" borderId="1" xfId="0" applyFont="1" applyFill="1" applyBorder="1" applyAlignment="1">
      <alignment horizontal="center" vertical="center" wrapText="1"/>
    </xf>
    <xf numFmtId="0" fontId="33" fillId="7" borderId="2" xfId="0" applyFont="1" applyFill="1" applyBorder="1" applyAlignment="1">
      <alignment wrapText="1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17" fillId="6" borderId="4" xfId="0" applyFont="1" applyFill="1" applyBorder="1" applyAlignment="1">
      <alignment horizontal="center" vertical="center" wrapText="1"/>
    </xf>
    <xf numFmtId="0" fontId="33" fillId="7" borderId="4" xfId="0" applyFont="1" applyFill="1" applyBorder="1" applyAlignment="1">
      <alignment horizontal="center" vertical="center" wrapText="1"/>
    </xf>
    <xf numFmtId="0" fontId="22" fillId="0" borderId="6" xfId="0" applyFont="1" applyBorder="1" applyAlignment="1">
      <alignment horizontal="center" vertical="center"/>
    </xf>
    <xf numFmtId="0" fontId="22" fillId="0" borderId="5" xfId="0" applyFont="1" applyBorder="1" applyAlignment="1">
      <alignment horizontal="center" vertical="center"/>
    </xf>
    <xf numFmtId="49" fontId="19" fillId="6" borderId="4" xfId="0" applyNumberFormat="1" applyFont="1" applyFill="1" applyBorder="1" applyAlignment="1">
      <alignment horizontal="center" vertical="center"/>
    </xf>
    <xf numFmtId="0" fontId="19" fillId="6" borderId="4" xfId="0" applyFont="1" applyFill="1" applyBorder="1" applyAlignment="1">
      <alignment horizontal="center" vertical="center"/>
    </xf>
    <xf numFmtId="0" fontId="35" fillId="6" borderId="4" xfId="0" applyFont="1" applyFill="1" applyBorder="1" applyAlignment="1">
      <alignment horizontal="left" vertical="center" wrapText="1"/>
    </xf>
    <xf numFmtId="49" fontId="17" fillId="6" borderId="4" xfId="0" applyNumberFormat="1" applyFont="1" applyFill="1" applyBorder="1" applyAlignment="1">
      <alignment horizontal="center" vertical="center"/>
    </xf>
    <xf numFmtId="0" fontId="17" fillId="6" borderId="4" xfId="0" applyFont="1" applyFill="1" applyBorder="1" applyAlignment="1">
      <alignment horizontal="center" vertical="center"/>
    </xf>
    <xf numFmtId="0" fontId="32" fillId="6" borderId="4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0"/>
  <sheetViews>
    <sheetView view="pageBreakPreview" topLeftCell="A49" zoomScale="120" zoomScaleNormal="90" zoomScaleSheetLayoutView="120" workbookViewId="0">
      <selection activeCell="E27" sqref="E27"/>
    </sheetView>
  </sheetViews>
  <sheetFormatPr defaultRowHeight="15" x14ac:dyDescent="0.25"/>
  <cols>
    <col min="1" max="1" width="4.28515625" customWidth="1"/>
    <col min="2" max="2" width="3.85546875" customWidth="1"/>
    <col min="3" max="3" width="4.140625" customWidth="1"/>
    <col min="4" max="4" width="3.5703125" customWidth="1"/>
    <col min="5" max="5" width="38.5703125" customWidth="1"/>
    <col min="6" max="6" width="28.7109375" customWidth="1"/>
    <col min="7" max="7" width="12" style="79" customWidth="1"/>
    <col min="8" max="8" width="55.5703125" style="85" customWidth="1"/>
    <col min="9" max="9" width="17.140625" customWidth="1"/>
    <col min="257" max="257" width="4.28515625" customWidth="1"/>
    <col min="258" max="258" width="3.85546875" customWidth="1"/>
    <col min="259" max="259" width="4.140625" customWidth="1"/>
    <col min="260" max="260" width="3.5703125" customWidth="1"/>
    <col min="261" max="261" width="38.5703125" customWidth="1"/>
    <col min="262" max="262" width="28.7109375" customWidth="1"/>
    <col min="263" max="263" width="12" customWidth="1"/>
    <col min="264" max="264" width="55.5703125" customWidth="1"/>
    <col min="265" max="265" width="17.140625" customWidth="1"/>
    <col min="513" max="513" width="4.28515625" customWidth="1"/>
    <col min="514" max="514" width="3.85546875" customWidth="1"/>
    <col min="515" max="515" width="4.140625" customWidth="1"/>
    <col min="516" max="516" width="3.5703125" customWidth="1"/>
    <col min="517" max="517" width="38.5703125" customWidth="1"/>
    <col min="518" max="518" width="28.7109375" customWidth="1"/>
    <col min="519" max="519" width="12" customWidth="1"/>
    <col min="520" max="520" width="55.5703125" customWidth="1"/>
    <col min="521" max="521" width="17.140625" customWidth="1"/>
    <col min="769" max="769" width="4.28515625" customWidth="1"/>
    <col min="770" max="770" width="3.85546875" customWidth="1"/>
    <col min="771" max="771" width="4.140625" customWidth="1"/>
    <col min="772" max="772" width="3.5703125" customWidth="1"/>
    <col min="773" max="773" width="38.5703125" customWidth="1"/>
    <col min="774" max="774" width="28.7109375" customWidth="1"/>
    <col min="775" max="775" width="12" customWidth="1"/>
    <col min="776" max="776" width="55.5703125" customWidth="1"/>
    <col min="777" max="777" width="17.140625" customWidth="1"/>
    <col min="1025" max="1025" width="4.28515625" customWidth="1"/>
    <col min="1026" max="1026" width="3.85546875" customWidth="1"/>
    <col min="1027" max="1027" width="4.140625" customWidth="1"/>
    <col min="1028" max="1028" width="3.5703125" customWidth="1"/>
    <col min="1029" max="1029" width="38.5703125" customWidth="1"/>
    <col min="1030" max="1030" width="28.7109375" customWidth="1"/>
    <col min="1031" max="1031" width="12" customWidth="1"/>
    <col min="1032" max="1032" width="55.5703125" customWidth="1"/>
    <col min="1033" max="1033" width="17.140625" customWidth="1"/>
    <col min="1281" max="1281" width="4.28515625" customWidth="1"/>
    <col min="1282" max="1282" width="3.85546875" customWidth="1"/>
    <col min="1283" max="1283" width="4.140625" customWidth="1"/>
    <col min="1284" max="1284" width="3.5703125" customWidth="1"/>
    <col min="1285" max="1285" width="38.5703125" customWidth="1"/>
    <col min="1286" max="1286" width="28.7109375" customWidth="1"/>
    <col min="1287" max="1287" width="12" customWidth="1"/>
    <col min="1288" max="1288" width="55.5703125" customWidth="1"/>
    <col min="1289" max="1289" width="17.140625" customWidth="1"/>
    <col min="1537" max="1537" width="4.28515625" customWidth="1"/>
    <col min="1538" max="1538" width="3.85546875" customWidth="1"/>
    <col min="1539" max="1539" width="4.140625" customWidth="1"/>
    <col min="1540" max="1540" width="3.5703125" customWidth="1"/>
    <col min="1541" max="1541" width="38.5703125" customWidth="1"/>
    <col min="1542" max="1542" width="28.7109375" customWidth="1"/>
    <col min="1543" max="1543" width="12" customWidth="1"/>
    <col min="1544" max="1544" width="55.5703125" customWidth="1"/>
    <col min="1545" max="1545" width="17.140625" customWidth="1"/>
    <col min="1793" max="1793" width="4.28515625" customWidth="1"/>
    <col min="1794" max="1794" width="3.85546875" customWidth="1"/>
    <col min="1795" max="1795" width="4.140625" customWidth="1"/>
    <col min="1796" max="1796" width="3.5703125" customWidth="1"/>
    <col min="1797" max="1797" width="38.5703125" customWidth="1"/>
    <col min="1798" max="1798" width="28.7109375" customWidth="1"/>
    <col min="1799" max="1799" width="12" customWidth="1"/>
    <col min="1800" max="1800" width="55.5703125" customWidth="1"/>
    <col min="1801" max="1801" width="17.140625" customWidth="1"/>
    <col min="2049" max="2049" width="4.28515625" customWidth="1"/>
    <col min="2050" max="2050" width="3.85546875" customWidth="1"/>
    <col min="2051" max="2051" width="4.140625" customWidth="1"/>
    <col min="2052" max="2052" width="3.5703125" customWidth="1"/>
    <col min="2053" max="2053" width="38.5703125" customWidth="1"/>
    <col min="2054" max="2054" width="28.7109375" customWidth="1"/>
    <col min="2055" max="2055" width="12" customWidth="1"/>
    <col min="2056" max="2056" width="55.5703125" customWidth="1"/>
    <col min="2057" max="2057" width="17.140625" customWidth="1"/>
    <col min="2305" max="2305" width="4.28515625" customWidth="1"/>
    <col min="2306" max="2306" width="3.85546875" customWidth="1"/>
    <col min="2307" max="2307" width="4.140625" customWidth="1"/>
    <col min="2308" max="2308" width="3.5703125" customWidth="1"/>
    <col min="2309" max="2309" width="38.5703125" customWidth="1"/>
    <col min="2310" max="2310" width="28.7109375" customWidth="1"/>
    <col min="2311" max="2311" width="12" customWidth="1"/>
    <col min="2312" max="2312" width="55.5703125" customWidth="1"/>
    <col min="2313" max="2313" width="17.140625" customWidth="1"/>
    <col min="2561" max="2561" width="4.28515625" customWidth="1"/>
    <col min="2562" max="2562" width="3.85546875" customWidth="1"/>
    <col min="2563" max="2563" width="4.140625" customWidth="1"/>
    <col min="2564" max="2564" width="3.5703125" customWidth="1"/>
    <col min="2565" max="2565" width="38.5703125" customWidth="1"/>
    <col min="2566" max="2566" width="28.7109375" customWidth="1"/>
    <col min="2567" max="2567" width="12" customWidth="1"/>
    <col min="2568" max="2568" width="55.5703125" customWidth="1"/>
    <col min="2569" max="2569" width="17.140625" customWidth="1"/>
    <col min="2817" max="2817" width="4.28515625" customWidth="1"/>
    <col min="2818" max="2818" width="3.85546875" customWidth="1"/>
    <col min="2819" max="2819" width="4.140625" customWidth="1"/>
    <col min="2820" max="2820" width="3.5703125" customWidth="1"/>
    <col min="2821" max="2821" width="38.5703125" customWidth="1"/>
    <col min="2822" max="2822" width="28.7109375" customWidth="1"/>
    <col min="2823" max="2823" width="12" customWidth="1"/>
    <col min="2824" max="2824" width="55.5703125" customWidth="1"/>
    <col min="2825" max="2825" width="17.140625" customWidth="1"/>
    <col min="3073" max="3073" width="4.28515625" customWidth="1"/>
    <col min="3074" max="3074" width="3.85546875" customWidth="1"/>
    <col min="3075" max="3075" width="4.140625" customWidth="1"/>
    <col min="3076" max="3076" width="3.5703125" customWidth="1"/>
    <col min="3077" max="3077" width="38.5703125" customWidth="1"/>
    <col min="3078" max="3078" width="28.7109375" customWidth="1"/>
    <col min="3079" max="3079" width="12" customWidth="1"/>
    <col min="3080" max="3080" width="55.5703125" customWidth="1"/>
    <col min="3081" max="3081" width="17.140625" customWidth="1"/>
    <col min="3329" max="3329" width="4.28515625" customWidth="1"/>
    <col min="3330" max="3330" width="3.85546875" customWidth="1"/>
    <col min="3331" max="3331" width="4.140625" customWidth="1"/>
    <col min="3332" max="3332" width="3.5703125" customWidth="1"/>
    <col min="3333" max="3333" width="38.5703125" customWidth="1"/>
    <col min="3334" max="3334" width="28.7109375" customWidth="1"/>
    <col min="3335" max="3335" width="12" customWidth="1"/>
    <col min="3336" max="3336" width="55.5703125" customWidth="1"/>
    <col min="3337" max="3337" width="17.140625" customWidth="1"/>
    <col min="3585" max="3585" width="4.28515625" customWidth="1"/>
    <col min="3586" max="3586" width="3.85546875" customWidth="1"/>
    <col min="3587" max="3587" width="4.140625" customWidth="1"/>
    <col min="3588" max="3588" width="3.5703125" customWidth="1"/>
    <col min="3589" max="3589" width="38.5703125" customWidth="1"/>
    <col min="3590" max="3590" width="28.7109375" customWidth="1"/>
    <col min="3591" max="3591" width="12" customWidth="1"/>
    <col min="3592" max="3592" width="55.5703125" customWidth="1"/>
    <col min="3593" max="3593" width="17.140625" customWidth="1"/>
    <col min="3841" max="3841" width="4.28515625" customWidth="1"/>
    <col min="3842" max="3842" width="3.85546875" customWidth="1"/>
    <col min="3843" max="3843" width="4.140625" customWidth="1"/>
    <col min="3844" max="3844" width="3.5703125" customWidth="1"/>
    <col min="3845" max="3845" width="38.5703125" customWidth="1"/>
    <col min="3846" max="3846" width="28.7109375" customWidth="1"/>
    <col min="3847" max="3847" width="12" customWidth="1"/>
    <col min="3848" max="3848" width="55.5703125" customWidth="1"/>
    <col min="3849" max="3849" width="17.140625" customWidth="1"/>
    <col min="4097" max="4097" width="4.28515625" customWidth="1"/>
    <col min="4098" max="4098" width="3.85546875" customWidth="1"/>
    <col min="4099" max="4099" width="4.140625" customWidth="1"/>
    <col min="4100" max="4100" width="3.5703125" customWidth="1"/>
    <col min="4101" max="4101" width="38.5703125" customWidth="1"/>
    <col min="4102" max="4102" width="28.7109375" customWidth="1"/>
    <col min="4103" max="4103" width="12" customWidth="1"/>
    <col min="4104" max="4104" width="55.5703125" customWidth="1"/>
    <col min="4105" max="4105" width="17.140625" customWidth="1"/>
    <col min="4353" max="4353" width="4.28515625" customWidth="1"/>
    <col min="4354" max="4354" width="3.85546875" customWidth="1"/>
    <col min="4355" max="4355" width="4.140625" customWidth="1"/>
    <col min="4356" max="4356" width="3.5703125" customWidth="1"/>
    <col min="4357" max="4357" width="38.5703125" customWidth="1"/>
    <col min="4358" max="4358" width="28.7109375" customWidth="1"/>
    <col min="4359" max="4359" width="12" customWidth="1"/>
    <col min="4360" max="4360" width="55.5703125" customWidth="1"/>
    <col min="4361" max="4361" width="17.140625" customWidth="1"/>
    <col min="4609" max="4609" width="4.28515625" customWidth="1"/>
    <col min="4610" max="4610" width="3.85546875" customWidth="1"/>
    <col min="4611" max="4611" width="4.140625" customWidth="1"/>
    <col min="4612" max="4612" width="3.5703125" customWidth="1"/>
    <col min="4613" max="4613" width="38.5703125" customWidth="1"/>
    <col min="4614" max="4614" width="28.7109375" customWidth="1"/>
    <col min="4615" max="4615" width="12" customWidth="1"/>
    <col min="4616" max="4616" width="55.5703125" customWidth="1"/>
    <col min="4617" max="4617" width="17.140625" customWidth="1"/>
    <col min="4865" max="4865" width="4.28515625" customWidth="1"/>
    <col min="4866" max="4866" width="3.85546875" customWidth="1"/>
    <col min="4867" max="4867" width="4.140625" customWidth="1"/>
    <col min="4868" max="4868" width="3.5703125" customWidth="1"/>
    <col min="4869" max="4869" width="38.5703125" customWidth="1"/>
    <col min="4870" max="4870" width="28.7109375" customWidth="1"/>
    <col min="4871" max="4871" width="12" customWidth="1"/>
    <col min="4872" max="4872" width="55.5703125" customWidth="1"/>
    <col min="4873" max="4873" width="17.140625" customWidth="1"/>
    <col min="5121" max="5121" width="4.28515625" customWidth="1"/>
    <col min="5122" max="5122" width="3.85546875" customWidth="1"/>
    <col min="5123" max="5123" width="4.140625" customWidth="1"/>
    <col min="5124" max="5124" width="3.5703125" customWidth="1"/>
    <col min="5125" max="5125" width="38.5703125" customWidth="1"/>
    <col min="5126" max="5126" width="28.7109375" customWidth="1"/>
    <col min="5127" max="5127" width="12" customWidth="1"/>
    <col min="5128" max="5128" width="55.5703125" customWidth="1"/>
    <col min="5129" max="5129" width="17.140625" customWidth="1"/>
    <col min="5377" max="5377" width="4.28515625" customWidth="1"/>
    <col min="5378" max="5378" width="3.85546875" customWidth="1"/>
    <col min="5379" max="5379" width="4.140625" customWidth="1"/>
    <col min="5380" max="5380" width="3.5703125" customWidth="1"/>
    <col min="5381" max="5381" width="38.5703125" customWidth="1"/>
    <col min="5382" max="5382" width="28.7109375" customWidth="1"/>
    <col min="5383" max="5383" width="12" customWidth="1"/>
    <col min="5384" max="5384" width="55.5703125" customWidth="1"/>
    <col min="5385" max="5385" width="17.140625" customWidth="1"/>
    <col min="5633" max="5633" width="4.28515625" customWidth="1"/>
    <col min="5634" max="5634" width="3.85546875" customWidth="1"/>
    <col min="5635" max="5635" width="4.140625" customWidth="1"/>
    <col min="5636" max="5636" width="3.5703125" customWidth="1"/>
    <col min="5637" max="5637" width="38.5703125" customWidth="1"/>
    <col min="5638" max="5638" width="28.7109375" customWidth="1"/>
    <col min="5639" max="5639" width="12" customWidth="1"/>
    <col min="5640" max="5640" width="55.5703125" customWidth="1"/>
    <col min="5641" max="5641" width="17.140625" customWidth="1"/>
    <col min="5889" max="5889" width="4.28515625" customWidth="1"/>
    <col min="5890" max="5890" width="3.85546875" customWidth="1"/>
    <col min="5891" max="5891" width="4.140625" customWidth="1"/>
    <col min="5892" max="5892" width="3.5703125" customWidth="1"/>
    <col min="5893" max="5893" width="38.5703125" customWidth="1"/>
    <col min="5894" max="5894" width="28.7109375" customWidth="1"/>
    <col min="5895" max="5895" width="12" customWidth="1"/>
    <col min="5896" max="5896" width="55.5703125" customWidth="1"/>
    <col min="5897" max="5897" width="17.140625" customWidth="1"/>
    <col min="6145" max="6145" width="4.28515625" customWidth="1"/>
    <col min="6146" max="6146" width="3.85546875" customWidth="1"/>
    <col min="6147" max="6147" width="4.140625" customWidth="1"/>
    <col min="6148" max="6148" width="3.5703125" customWidth="1"/>
    <col min="6149" max="6149" width="38.5703125" customWidth="1"/>
    <col min="6150" max="6150" width="28.7109375" customWidth="1"/>
    <col min="6151" max="6151" width="12" customWidth="1"/>
    <col min="6152" max="6152" width="55.5703125" customWidth="1"/>
    <col min="6153" max="6153" width="17.140625" customWidth="1"/>
    <col min="6401" max="6401" width="4.28515625" customWidth="1"/>
    <col min="6402" max="6402" width="3.85546875" customWidth="1"/>
    <col min="6403" max="6403" width="4.140625" customWidth="1"/>
    <col min="6404" max="6404" width="3.5703125" customWidth="1"/>
    <col min="6405" max="6405" width="38.5703125" customWidth="1"/>
    <col min="6406" max="6406" width="28.7109375" customWidth="1"/>
    <col min="6407" max="6407" width="12" customWidth="1"/>
    <col min="6408" max="6408" width="55.5703125" customWidth="1"/>
    <col min="6409" max="6409" width="17.140625" customWidth="1"/>
    <col min="6657" max="6657" width="4.28515625" customWidth="1"/>
    <col min="6658" max="6658" width="3.85546875" customWidth="1"/>
    <col min="6659" max="6659" width="4.140625" customWidth="1"/>
    <col min="6660" max="6660" width="3.5703125" customWidth="1"/>
    <col min="6661" max="6661" width="38.5703125" customWidth="1"/>
    <col min="6662" max="6662" width="28.7109375" customWidth="1"/>
    <col min="6663" max="6663" width="12" customWidth="1"/>
    <col min="6664" max="6664" width="55.5703125" customWidth="1"/>
    <col min="6665" max="6665" width="17.140625" customWidth="1"/>
    <col min="6913" max="6913" width="4.28515625" customWidth="1"/>
    <col min="6914" max="6914" width="3.85546875" customWidth="1"/>
    <col min="6915" max="6915" width="4.140625" customWidth="1"/>
    <col min="6916" max="6916" width="3.5703125" customWidth="1"/>
    <col min="6917" max="6917" width="38.5703125" customWidth="1"/>
    <col min="6918" max="6918" width="28.7109375" customWidth="1"/>
    <col min="6919" max="6919" width="12" customWidth="1"/>
    <col min="6920" max="6920" width="55.5703125" customWidth="1"/>
    <col min="6921" max="6921" width="17.140625" customWidth="1"/>
    <col min="7169" max="7169" width="4.28515625" customWidth="1"/>
    <col min="7170" max="7170" width="3.85546875" customWidth="1"/>
    <col min="7171" max="7171" width="4.140625" customWidth="1"/>
    <col min="7172" max="7172" width="3.5703125" customWidth="1"/>
    <col min="7173" max="7173" width="38.5703125" customWidth="1"/>
    <col min="7174" max="7174" width="28.7109375" customWidth="1"/>
    <col min="7175" max="7175" width="12" customWidth="1"/>
    <col min="7176" max="7176" width="55.5703125" customWidth="1"/>
    <col min="7177" max="7177" width="17.140625" customWidth="1"/>
    <col min="7425" max="7425" width="4.28515625" customWidth="1"/>
    <col min="7426" max="7426" width="3.85546875" customWidth="1"/>
    <col min="7427" max="7427" width="4.140625" customWidth="1"/>
    <col min="7428" max="7428" width="3.5703125" customWidth="1"/>
    <col min="7429" max="7429" width="38.5703125" customWidth="1"/>
    <col min="7430" max="7430" width="28.7109375" customWidth="1"/>
    <col min="7431" max="7431" width="12" customWidth="1"/>
    <col min="7432" max="7432" width="55.5703125" customWidth="1"/>
    <col min="7433" max="7433" width="17.140625" customWidth="1"/>
    <col min="7681" max="7681" width="4.28515625" customWidth="1"/>
    <col min="7682" max="7682" width="3.85546875" customWidth="1"/>
    <col min="7683" max="7683" width="4.140625" customWidth="1"/>
    <col min="7684" max="7684" width="3.5703125" customWidth="1"/>
    <col min="7685" max="7685" width="38.5703125" customWidth="1"/>
    <col min="7686" max="7686" width="28.7109375" customWidth="1"/>
    <col min="7687" max="7687" width="12" customWidth="1"/>
    <col min="7688" max="7688" width="55.5703125" customWidth="1"/>
    <col min="7689" max="7689" width="17.140625" customWidth="1"/>
    <col min="7937" max="7937" width="4.28515625" customWidth="1"/>
    <col min="7938" max="7938" width="3.85546875" customWidth="1"/>
    <col min="7939" max="7939" width="4.140625" customWidth="1"/>
    <col min="7940" max="7940" width="3.5703125" customWidth="1"/>
    <col min="7941" max="7941" width="38.5703125" customWidth="1"/>
    <col min="7942" max="7942" width="28.7109375" customWidth="1"/>
    <col min="7943" max="7943" width="12" customWidth="1"/>
    <col min="7944" max="7944" width="55.5703125" customWidth="1"/>
    <col min="7945" max="7945" width="17.140625" customWidth="1"/>
    <col min="8193" max="8193" width="4.28515625" customWidth="1"/>
    <col min="8194" max="8194" width="3.85546875" customWidth="1"/>
    <col min="8195" max="8195" width="4.140625" customWidth="1"/>
    <col min="8196" max="8196" width="3.5703125" customWidth="1"/>
    <col min="8197" max="8197" width="38.5703125" customWidth="1"/>
    <col min="8198" max="8198" width="28.7109375" customWidth="1"/>
    <col min="8199" max="8199" width="12" customWidth="1"/>
    <col min="8200" max="8200" width="55.5703125" customWidth="1"/>
    <col min="8201" max="8201" width="17.140625" customWidth="1"/>
    <col min="8449" max="8449" width="4.28515625" customWidth="1"/>
    <col min="8450" max="8450" width="3.85546875" customWidth="1"/>
    <col min="8451" max="8451" width="4.140625" customWidth="1"/>
    <col min="8452" max="8452" width="3.5703125" customWidth="1"/>
    <col min="8453" max="8453" width="38.5703125" customWidth="1"/>
    <col min="8454" max="8454" width="28.7109375" customWidth="1"/>
    <col min="8455" max="8455" width="12" customWidth="1"/>
    <col min="8456" max="8456" width="55.5703125" customWidth="1"/>
    <col min="8457" max="8457" width="17.140625" customWidth="1"/>
    <col min="8705" max="8705" width="4.28515625" customWidth="1"/>
    <col min="8706" max="8706" width="3.85546875" customWidth="1"/>
    <col min="8707" max="8707" width="4.140625" customWidth="1"/>
    <col min="8708" max="8708" width="3.5703125" customWidth="1"/>
    <col min="8709" max="8709" width="38.5703125" customWidth="1"/>
    <col min="8710" max="8710" width="28.7109375" customWidth="1"/>
    <col min="8711" max="8711" width="12" customWidth="1"/>
    <col min="8712" max="8712" width="55.5703125" customWidth="1"/>
    <col min="8713" max="8713" width="17.140625" customWidth="1"/>
    <col min="8961" max="8961" width="4.28515625" customWidth="1"/>
    <col min="8962" max="8962" width="3.85546875" customWidth="1"/>
    <col min="8963" max="8963" width="4.140625" customWidth="1"/>
    <col min="8964" max="8964" width="3.5703125" customWidth="1"/>
    <col min="8965" max="8965" width="38.5703125" customWidth="1"/>
    <col min="8966" max="8966" width="28.7109375" customWidth="1"/>
    <col min="8967" max="8967" width="12" customWidth="1"/>
    <col min="8968" max="8968" width="55.5703125" customWidth="1"/>
    <col min="8969" max="8969" width="17.140625" customWidth="1"/>
    <col min="9217" max="9217" width="4.28515625" customWidth="1"/>
    <col min="9218" max="9218" width="3.85546875" customWidth="1"/>
    <col min="9219" max="9219" width="4.140625" customWidth="1"/>
    <col min="9220" max="9220" width="3.5703125" customWidth="1"/>
    <col min="9221" max="9221" width="38.5703125" customWidth="1"/>
    <col min="9222" max="9222" width="28.7109375" customWidth="1"/>
    <col min="9223" max="9223" width="12" customWidth="1"/>
    <col min="9224" max="9224" width="55.5703125" customWidth="1"/>
    <col min="9225" max="9225" width="17.140625" customWidth="1"/>
    <col min="9473" max="9473" width="4.28515625" customWidth="1"/>
    <col min="9474" max="9474" width="3.85546875" customWidth="1"/>
    <col min="9475" max="9475" width="4.140625" customWidth="1"/>
    <col min="9476" max="9476" width="3.5703125" customWidth="1"/>
    <col min="9477" max="9477" width="38.5703125" customWidth="1"/>
    <col min="9478" max="9478" width="28.7109375" customWidth="1"/>
    <col min="9479" max="9479" width="12" customWidth="1"/>
    <col min="9480" max="9480" width="55.5703125" customWidth="1"/>
    <col min="9481" max="9481" width="17.140625" customWidth="1"/>
    <col min="9729" max="9729" width="4.28515625" customWidth="1"/>
    <col min="9730" max="9730" width="3.85546875" customWidth="1"/>
    <col min="9731" max="9731" width="4.140625" customWidth="1"/>
    <col min="9732" max="9732" width="3.5703125" customWidth="1"/>
    <col min="9733" max="9733" width="38.5703125" customWidth="1"/>
    <col min="9734" max="9734" width="28.7109375" customWidth="1"/>
    <col min="9735" max="9735" width="12" customWidth="1"/>
    <col min="9736" max="9736" width="55.5703125" customWidth="1"/>
    <col min="9737" max="9737" width="17.140625" customWidth="1"/>
    <col min="9985" max="9985" width="4.28515625" customWidth="1"/>
    <col min="9986" max="9986" width="3.85546875" customWidth="1"/>
    <col min="9987" max="9987" width="4.140625" customWidth="1"/>
    <col min="9988" max="9988" width="3.5703125" customWidth="1"/>
    <col min="9989" max="9989" width="38.5703125" customWidth="1"/>
    <col min="9990" max="9990" width="28.7109375" customWidth="1"/>
    <col min="9991" max="9991" width="12" customWidth="1"/>
    <col min="9992" max="9992" width="55.5703125" customWidth="1"/>
    <col min="9993" max="9993" width="17.140625" customWidth="1"/>
    <col min="10241" max="10241" width="4.28515625" customWidth="1"/>
    <col min="10242" max="10242" width="3.85546875" customWidth="1"/>
    <col min="10243" max="10243" width="4.140625" customWidth="1"/>
    <col min="10244" max="10244" width="3.5703125" customWidth="1"/>
    <col min="10245" max="10245" width="38.5703125" customWidth="1"/>
    <col min="10246" max="10246" width="28.7109375" customWidth="1"/>
    <col min="10247" max="10247" width="12" customWidth="1"/>
    <col min="10248" max="10248" width="55.5703125" customWidth="1"/>
    <col min="10249" max="10249" width="17.140625" customWidth="1"/>
    <col min="10497" max="10497" width="4.28515625" customWidth="1"/>
    <col min="10498" max="10498" width="3.85546875" customWidth="1"/>
    <col min="10499" max="10499" width="4.140625" customWidth="1"/>
    <col min="10500" max="10500" width="3.5703125" customWidth="1"/>
    <col min="10501" max="10501" width="38.5703125" customWidth="1"/>
    <col min="10502" max="10502" width="28.7109375" customWidth="1"/>
    <col min="10503" max="10503" width="12" customWidth="1"/>
    <col min="10504" max="10504" width="55.5703125" customWidth="1"/>
    <col min="10505" max="10505" width="17.140625" customWidth="1"/>
    <col min="10753" max="10753" width="4.28515625" customWidth="1"/>
    <col min="10754" max="10754" width="3.85546875" customWidth="1"/>
    <col min="10755" max="10755" width="4.140625" customWidth="1"/>
    <col min="10756" max="10756" width="3.5703125" customWidth="1"/>
    <col min="10757" max="10757" width="38.5703125" customWidth="1"/>
    <col min="10758" max="10758" width="28.7109375" customWidth="1"/>
    <col min="10759" max="10759" width="12" customWidth="1"/>
    <col min="10760" max="10760" width="55.5703125" customWidth="1"/>
    <col min="10761" max="10761" width="17.140625" customWidth="1"/>
    <col min="11009" max="11009" width="4.28515625" customWidth="1"/>
    <col min="11010" max="11010" width="3.85546875" customWidth="1"/>
    <col min="11011" max="11011" width="4.140625" customWidth="1"/>
    <col min="11012" max="11012" width="3.5703125" customWidth="1"/>
    <col min="11013" max="11013" width="38.5703125" customWidth="1"/>
    <col min="11014" max="11014" width="28.7109375" customWidth="1"/>
    <col min="11015" max="11015" width="12" customWidth="1"/>
    <col min="11016" max="11016" width="55.5703125" customWidth="1"/>
    <col min="11017" max="11017" width="17.140625" customWidth="1"/>
    <col min="11265" max="11265" width="4.28515625" customWidth="1"/>
    <col min="11266" max="11266" width="3.85546875" customWidth="1"/>
    <col min="11267" max="11267" width="4.140625" customWidth="1"/>
    <col min="11268" max="11268" width="3.5703125" customWidth="1"/>
    <col min="11269" max="11269" width="38.5703125" customWidth="1"/>
    <col min="11270" max="11270" width="28.7109375" customWidth="1"/>
    <col min="11271" max="11271" width="12" customWidth="1"/>
    <col min="11272" max="11272" width="55.5703125" customWidth="1"/>
    <col min="11273" max="11273" width="17.140625" customWidth="1"/>
    <col min="11521" max="11521" width="4.28515625" customWidth="1"/>
    <col min="11522" max="11522" width="3.85546875" customWidth="1"/>
    <col min="11523" max="11523" width="4.140625" customWidth="1"/>
    <col min="11524" max="11524" width="3.5703125" customWidth="1"/>
    <col min="11525" max="11525" width="38.5703125" customWidth="1"/>
    <col min="11526" max="11526" width="28.7109375" customWidth="1"/>
    <col min="11527" max="11527" width="12" customWidth="1"/>
    <col min="11528" max="11528" width="55.5703125" customWidth="1"/>
    <col min="11529" max="11529" width="17.140625" customWidth="1"/>
    <col min="11777" max="11777" width="4.28515625" customWidth="1"/>
    <col min="11778" max="11778" width="3.85546875" customWidth="1"/>
    <col min="11779" max="11779" width="4.140625" customWidth="1"/>
    <col min="11780" max="11780" width="3.5703125" customWidth="1"/>
    <col min="11781" max="11781" width="38.5703125" customWidth="1"/>
    <col min="11782" max="11782" width="28.7109375" customWidth="1"/>
    <col min="11783" max="11783" width="12" customWidth="1"/>
    <col min="11784" max="11784" width="55.5703125" customWidth="1"/>
    <col min="11785" max="11785" width="17.140625" customWidth="1"/>
    <col min="12033" max="12033" width="4.28515625" customWidth="1"/>
    <col min="12034" max="12034" width="3.85546875" customWidth="1"/>
    <col min="12035" max="12035" width="4.140625" customWidth="1"/>
    <col min="12036" max="12036" width="3.5703125" customWidth="1"/>
    <col min="12037" max="12037" width="38.5703125" customWidth="1"/>
    <col min="12038" max="12038" width="28.7109375" customWidth="1"/>
    <col min="12039" max="12039" width="12" customWidth="1"/>
    <col min="12040" max="12040" width="55.5703125" customWidth="1"/>
    <col min="12041" max="12041" width="17.140625" customWidth="1"/>
    <col min="12289" max="12289" width="4.28515625" customWidth="1"/>
    <col min="12290" max="12290" width="3.85546875" customWidth="1"/>
    <col min="12291" max="12291" width="4.140625" customWidth="1"/>
    <col min="12292" max="12292" width="3.5703125" customWidth="1"/>
    <col min="12293" max="12293" width="38.5703125" customWidth="1"/>
    <col min="12294" max="12294" width="28.7109375" customWidth="1"/>
    <col min="12295" max="12295" width="12" customWidth="1"/>
    <col min="12296" max="12296" width="55.5703125" customWidth="1"/>
    <col min="12297" max="12297" width="17.140625" customWidth="1"/>
    <col min="12545" max="12545" width="4.28515625" customWidth="1"/>
    <col min="12546" max="12546" width="3.85546875" customWidth="1"/>
    <col min="12547" max="12547" width="4.140625" customWidth="1"/>
    <col min="12548" max="12548" width="3.5703125" customWidth="1"/>
    <col min="12549" max="12549" width="38.5703125" customWidth="1"/>
    <col min="12550" max="12550" width="28.7109375" customWidth="1"/>
    <col min="12551" max="12551" width="12" customWidth="1"/>
    <col min="12552" max="12552" width="55.5703125" customWidth="1"/>
    <col min="12553" max="12553" width="17.140625" customWidth="1"/>
    <col min="12801" max="12801" width="4.28515625" customWidth="1"/>
    <col min="12802" max="12802" width="3.85546875" customWidth="1"/>
    <col min="12803" max="12803" width="4.140625" customWidth="1"/>
    <col min="12804" max="12804" width="3.5703125" customWidth="1"/>
    <col min="12805" max="12805" width="38.5703125" customWidth="1"/>
    <col min="12806" max="12806" width="28.7109375" customWidth="1"/>
    <col min="12807" max="12807" width="12" customWidth="1"/>
    <col min="12808" max="12808" width="55.5703125" customWidth="1"/>
    <col min="12809" max="12809" width="17.140625" customWidth="1"/>
    <col min="13057" max="13057" width="4.28515625" customWidth="1"/>
    <col min="13058" max="13058" width="3.85546875" customWidth="1"/>
    <col min="13059" max="13059" width="4.140625" customWidth="1"/>
    <col min="13060" max="13060" width="3.5703125" customWidth="1"/>
    <col min="13061" max="13061" width="38.5703125" customWidth="1"/>
    <col min="13062" max="13062" width="28.7109375" customWidth="1"/>
    <col min="13063" max="13063" width="12" customWidth="1"/>
    <col min="13064" max="13064" width="55.5703125" customWidth="1"/>
    <col min="13065" max="13065" width="17.140625" customWidth="1"/>
    <col min="13313" max="13313" width="4.28515625" customWidth="1"/>
    <col min="13314" max="13314" width="3.85546875" customWidth="1"/>
    <col min="13315" max="13315" width="4.140625" customWidth="1"/>
    <col min="13316" max="13316" width="3.5703125" customWidth="1"/>
    <col min="13317" max="13317" width="38.5703125" customWidth="1"/>
    <col min="13318" max="13318" width="28.7109375" customWidth="1"/>
    <col min="13319" max="13319" width="12" customWidth="1"/>
    <col min="13320" max="13320" width="55.5703125" customWidth="1"/>
    <col min="13321" max="13321" width="17.140625" customWidth="1"/>
    <col min="13569" max="13569" width="4.28515625" customWidth="1"/>
    <col min="13570" max="13570" width="3.85546875" customWidth="1"/>
    <col min="13571" max="13571" width="4.140625" customWidth="1"/>
    <col min="13572" max="13572" width="3.5703125" customWidth="1"/>
    <col min="13573" max="13573" width="38.5703125" customWidth="1"/>
    <col min="13574" max="13574" width="28.7109375" customWidth="1"/>
    <col min="13575" max="13575" width="12" customWidth="1"/>
    <col min="13576" max="13576" width="55.5703125" customWidth="1"/>
    <col min="13577" max="13577" width="17.140625" customWidth="1"/>
    <col min="13825" max="13825" width="4.28515625" customWidth="1"/>
    <col min="13826" max="13826" width="3.85546875" customWidth="1"/>
    <col min="13827" max="13827" width="4.140625" customWidth="1"/>
    <col min="13828" max="13828" width="3.5703125" customWidth="1"/>
    <col min="13829" max="13829" width="38.5703125" customWidth="1"/>
    <col min="13830" max="13830" width="28.7109375" customWidth="1"/>
    <col min="13831" max="13831" width="12" customWidth="1"/>
    <col min="13832" max="13832" width="55.5703125" customWidth="1"/>
    <col min="13833" max="13833" width="17.140625" customWidth="1"/>
    <col min="14081" max="14081" width="4.28515625" customWidth="1"/>
    <col min="14082" max="14082" width="3.85546875" customWidth="1"/>
    <col min="14083" max="14083" width="4.140625" customWidth="1"/>
    <col min="14084" max="14084" width="3.5703125" customWidth="1"/>
    <col min="14085" max="14085" width="38.5703125" customWidth="1"/>
    <col min="14086" max="14086" width="28.7109375" customWidth="1"/>
    <col min="14087" max="14087" width="12" customWidth="1"/>
    <col min="14088" max="14088" width="55.5703125" customWidth="1"/>
    <col min="14089" max="14089" width="17.140625" customWidth="1"/>
    <col min="14337" max="14337" width="4.28515625" customWidth="1"/>
    <col min="14338" max="14338" width="3.85546875" customWidth="1"/>
    <col min="14339" max="14339" width="4.140625" customWidth="1"/>
    <col min="14340" max="14340" width="3.5703125" customWidth="1"/>
    <col min="14341" max="14341" width="38.5703125" customWidth="1"/>
    <col min="14342" max="14342" width="28.7109375" customWidth="1"/>
    <col min="14343" max="14343" width="12" customWidth="1"/>
    <col min="14344" max="14344" width="55.5703125" customWidth="1"/>
    <col min="14345" max="14345" width="17.140625" customWidth="1"/>
    <col min="14593" max="14593" width="4.28515625" customWidth="1"/>
    <col min="14594" max="14594" width="3.85546875" customWidth="1"/>
    <col min="14595" max="14595" width="4.140625" customWidth="1"/>
    <col min="14596" max="14596" width="3.5703125" customWidth="1"/>
    <col min="14597" max="14597" width="38.5703125" customWidth="1"/>
    <col min="14598" max="14598" width="28.7109375" customWidth="1"/>
    <col min="14599" max="14599" width="12" customWidth="1"/>
    <col min="14600" max="14600" width="55.5703125" customWidth="1"/>
    <col min="14601" max="14601" width="17.140625" customWidth="1"/>
    <col min="14849" max="14849" width="4.28515625" customWidth="1"/>
    <col min="14850" max="14850" width="3.85546875" customWidth="1"/>
    <col min="14851" max="14851" width="4.140625" customWidth="1"/>
    <col min="14852" max="14852" width="3.5703125" customWidth="1"/>
    <col min="14853" max="14853" width="38.5703125" customWidth="1"/>
    <col min="14854" max="14854" width="28.7109375" customWidth="1"/>
    <col min="14855" max="14855" width="12" customWidth="1"/>
    <col min="14856" max="14856" width="55.5703125" customWidth="1"/>
    <col min="14857" max="14857" width="17.140625" customWidth="1"/>
    <col min="15105" max="15105" width="4.28515625" customWidth="1"/>
    <col min="15106" max="15106" width="3.85546875" customWidth="1"/>
    <col min="15107" max="15107" width="4.140625" customWidth="1"/>
    <col min="15108" max="15108" width="3.5703125" customWidth="1"/>
    <col min="15109" max="15109" width="38.5703125" customWidth="1"/>
    <col min="15110" max="15110" width="28.7109375" customWidth="1"/>
    <col min="15111" max="15111" width="12" customWidth="1"/>
    <col min="15112" max="15112" width="55.5703125" customWidth="1"/>
    <col min="15113" max="15113" width="17.140625" customWidth="1"/>
    <col min="15361" max="15361" width="4.28515625" customWidth="1"/>
    <col min="15362" max="15362" width="3.85546875" customWidth="1"/>
    <col min="15363" max="15363" width="4.140625" customWidth="1"/>
    <col min="15364" max="15364" width="3.5703125" customWidth="1"/>
    <col min="15365" max="15365" width="38.5703125" customWidth="1"/>
    <col min="15366" max="15366" width="28.7109375" customWidth="1"/>
    <col min="15367" max="15367" width="12" customWidth="1"/>
    <col min="15368" max="15368" width="55.5703125" customWidth="1"/>
    <col min="15369" max="15369" width="17.140625" customWidth="1"/>
    <col min="15617" max="15617" width="4.28515625" customWidth="1"/>
    <col min="15618" max="15618" width="3.85546875" customWidth="1"/>
    <col min="15619" max="15619" width="4.140625" customWidth="1"/>
    <col min="15620" max="15620" width="3.5703125" customWidth="1"/>
    <col min="15621" max="15621" width="38.5703125" customWidth="1"/>
    <col min="15622" max="15622" width="28.7109375" customWidth="1"/>
    <col min="15623" max="15623" width="12" customWidth="1"/>
    <col min="15624" max="15624" width="55.5703125" customWidth="1"/>
    <col min="15625" max="15625" width="17.140625" customWidth="1"/>
    <col min="15873" max="15873" width="4.28515625" customWidth="1"/>
    <col min="15874" max="15874" width="3.85546875" customWidth="1"/>
    <col min="15875" max="15875" width="4.140625" customWidth="1"/>
    <col min="15876" max="15876" width="3.5703125" customWidth="1"/>
    <col min="15877" max="15877" width="38.5703125" customWidth="1"/>
    <col min="15878" max="15878" width="28.7109375" customWidth="1"/>
    <col min="15879" max="15879" width="12" customWidth="1"/>
    <col min="15880" max="15880" width="55.5703125" customWidth="1"/>
    <col min="15881" max="15881" width="17.140625" customWidth="1"/>
    <col min="16129" max="16129" width="4.28515625" customWidth="1"/>
    <col min="16130" max="16130" width="3.85546875" customWidth="1"/>
    <col min="16131" max="16131" width="4.140625" customWidth="1"/>
    <col min="16132" max="16132" width="3.5703125" customWidth="1"/>
    <col min="16133" max="16133" width="38.5703125" customWidth="1"/>
    <col min="16134" max="16134" width="28.7109375" customWidth="1"/>
    <col min="16135" max="16135" width="12" customWidth="1"/>
    <col min="16136" max="16136" width="55.5703125" customWidth="1"/>
    <col min="16137" max="16137" width="17.140625" customWidth="1"/>
  </cols>
  <sheetData>
    <row r="1" spans="1:11" ht="39.75" customHeight="1" x14ac:dyDescent="0.25">
      <c r="H1" s="173" t="s">
        <v>311</v>
      </c>
      <c r="I1" s="173"/>
    </row>
    <row r="2" spans="1:11" ht="39.75" customHeight="1" x14ac:dyDescent="0.25">
      <c r="H2" s="173" t="s">
        <v>312</v>
      </c>
      <c r="I2" s="173"/>
      <c r="J2" s="80"/>
      <c r="K2" s="80"/>
    </row>
    <row r="3" spans="1:11" x14ac:dyDescent="0.25">
      <c r="A3" s="46"/>
      <c r="B3" s="46"/>
      <c r="C3" s="46"/>
      <c r="D3" s="46"/>
      <c r="E3" s="46"/>
      <c r="F3" s="46"/>
      <c r="G3" s="180"/>
      <c r="H3" s="180"/>
      <c r="I3" s="180"/>
    </row>
    <row r="4" spans="1:11" x14ac:dyDescent="0.25">
      <c r="A4" s="181" t="s">
        <v>144</v>
      </c>
      <c r="B4" s="182"/>
      <c r="C4" s="182"/>
      <c r="D4" s="182"/>
      <c r="E4" s="182"/>
      <c r="F4" s="182"/>
      <c r="G4" s="182"/>
      <c r="H4" s="182"/>
      <c r="I4" s="182"/>
    </row>
    <row r="5" spans="1:11" ht="11.25" customHeight="1" x14ac:dyDescent="0.25">
      <c r="A5" s="46"/>
      <c r="B5" s="46"/>
      <c r="C5" s="46"/>
      <c r="D5" s="5"/>
      <c r="E5" s="5"/>
      <c r="F5" s="5"/>
      <c r="G5" s="81"/>
      <c r="H5" s="82"/>
      <c r="I5" s="83"/>
    </row>
    <row r="6" spans="1:11" ht="21.75" customHeight="1" x14ac:dyDescent="0.25">
      <c r="A6" s="183" t="s">
        <v>2</v>
      </c>
      <c r="B6" s="183"/>
      <c r="C6" s="183"/>
      <c r="D6" s="183"/>
      <c r="E6" s="183" t="s">
        <v>145</v>
      </c>
      <c r="F6" s="183" t="s">
        <v>4</v>
      </c>
      <c r="G6" s="183" t="s">
        <v>146</v>
      </c>
      <c r="H6" s="185" t="s">
        <v>147</v>
      </c>
      <c r="I6" s="168" t="s">
        <v>148</v>
      </c>
    </row>
    <row r="7" spans="1:11" ht="26.25" customHeight="1" x14ac:dyDescent="0.25">
      <c r="A7" s="84" t="s">
        <v>7</v>
      </c>
      <c r="B7" s="84" t="s">
        <v>8</v>
      </c>
      <c r="C7" s="84" t="s">
        <v>9</v>
      </c>
      <c r="D7" s="84" t="s">
        <v>10</v>
      </c>
      <c r="E7" s="184"/>
      <c r="F7" s="184"/>
      <c r="G7" s="184"/>
      <c r="H7" s="186"/>
      <c r="I7" s="169"/>
      <c r="K7" s="85"/>
    </row>
    <row r="8" spans="1:11" x14ac:dyDescent="0.25">
      <c r="A8" s="86" t="s">
        <v>22</v>
      </c>
      <c r="B8" s="86" t="s">
        <v>29</v>
      </c>
      <c r="C8" s="86"/>
      <c r="D8" s="86"/>
      <c r="E8" s="174" t="s">
        <v>30</v>
      </c>
      <c r="F8" s="175"/>
      <c r="G8" s="175"/>
      <c r="H8" s="175"/>
      <c r="I8" s="176"/>
    </row>
    <row r="9" spans="1:11" s="85" customFormat="1" ht="34.9" customHeight="1" x14ac:dyDescent="0.25">
      <c r="A9" s="87" t="s">
        <v>22</v>
      </c>
      <c r="B9" s="87" t="s">
        <v>29</v>
      </c>
      <c r="C9" s="87" t="s">
        <v>22</v>
      </c>
      <c r="D9" s="88"/>
      <c r="E9" s="89" t="s">
        <v>149</v>
      </c>
      <c r="F9" s="90" t="s">
        <v>150</v>
      </c>
      <c r="G9" s="84" t="s">
        <v>151</v>
      </c>
      <c r="H9" s="91" t="s">
        <v>152</v>
      </c>
      <c r="I9" s="92" t="s">
        <v>153</v>
      </c>
    </row>
    <row r="10" spans="1:11" s="85" customFormat="1" ht="30" customHeight="1" x14ac:dyDescent="0.25">
      <c r="A10" s="87" t="s">
        <v>22</v>
      </c>
      <c r="B10" s="87" t="s">
        <v>29</v>
      </c>
      <c r="C10" s="87" t="s">
        <v>40</v>
      </c>
      <c r="D10" s="87"/>
      <c r="E10" s="93" t="s">
        <v>154</v>
      </c>
      <c r="F10" s="84" t="s">
        <v>25</v>
      </c>
      <c r="G10" s="84" t="s">
        <v>151</v>
      </c>
      <c r="H10" s="91" t="s">
        <v>155</v>
      </c>
      <c r="I10" s="92" t="s">
        <v>156</v>
      </c>
    </row>
    <row r="11" spans="1:11" s="85" customFormat="1" ht="22.5" x14ac:dyDescent="0.25">
      <c r="A11" s="87" t="s">
        <v>22</v>
      </c>
      <c r="B11" s="87" t="s">
        <v>29</v>
      </c>
      <c r="C11" s="87" t="s">
        <v>31</v>
      </c>
      <c r="D11" s="87"/>
      <c r="E11" s="93" t="s">
        <v>32</v>
      </c>
      <c r="F11" s="84" t="s">
        <v>25</v>
      </c>
      <c r="G11" s="84" t="s">
        <v>151</v>
      </c>
      <c r="H11" s="91" t="s">
        <v>157</v>
      </c>
      <c r="I11" s="92" t="s">
        <v>156</v>
      </c>
    </row>
    <row r="12" spans="1:11" s="85" customFormat="1" ht="35.450000000000003" customHeight="1" x14ac:dyDescent="0.25">
      <c r="A12" s="87" t="s">
        <v>22</v>
      </c>
      <c r="B12" s="87" t="s">
        <v>29</v>
      </c>
      <c r="C12" s="87" t="s">
        <v>31</v>
      </c>
      <c r="D12" s="87" t="s">
        <v>22</v>
      </c>
      <c r="E12" s="93" t="s">
        <v>158</v>
      </c>
      <c r="F12" s="84" t="s">
        <v>25</v>
      </c>
      <c r="G12" s="84" t="s">
        <v>151</v>
      </c>
      <c r="H12" s="91" t="s">
        <v>155</v>
      </c>
      <c r="I12" s="92" t="s">
        <v>156</v>
      </c>
    </row>
    <row r="13" spans="1:11" s="85" customFormat="1" ht="64.5" customHeight="1" x14ac:dyDescent="0.25">
      <c r="A13" s="87" t="s">
        <v>22</v>
      </c>
      <c r="B13" s="87" t="s">
        <v>29</v>
      </c>
      <c r="C13" s="87" t="s">
        <v>31</v>
      </c>
      <c r="D13" s="87" t="s">
        <v>40</v>
      </c>
      <c r="E13" s="94" t="s">
        <v>159</v>
      </c>
      <c r="F13" s="84" t="s">
        <v>33</v>
      </c>
      <c r="G13" s="84" t="s">
        <v>151</v>
      </c>
      <c r="H13" s="91" t="s">
        <v>160</v>
      </c>
      <c r="I13" s="92" t="s">
        <v>156</v>
      </c>
    </row>
    <row r="14" spans="1:11" s="85" customFormat="1" x14ac:dyDescent="0.25">
      <c r="A14" s="95" t="s">
        <v>22</v>
      </c>
      <c r="B14" s="95" t="s">
        <v>37</v>
      </c>
      <c r="C14" s="95"/>
      <c r="D14" s="95"/>
      <c r="E14" s="177" t="s">
        <v>38</v>
      </c>
      <c r="F14" s="178"/>
      <c r="G14" s="178"/>
      <c r="H14" s="178"/>
      <c r="I14" s="179"/>
    </row>
    <row r="15" spans="1:11" s="85" customFormat="1" ht="32.25" customHeight="1" x14ac:dyDescent="0.25">
      <c r="A15" s="96" t="s">
        <v>22</v>
      </c>
      <c r="B15" s="96" t="s">
        <v>37</v>
      </c>
      <c r="C15" s="96" t="s">
        <v>22</v>
      </c>
      <c r="D15" s="88"/>
      <c r="E15" s="93" t="s">
        <v>39</v>
      </c>
      <c r="F15" s="90" t="s">
        <v>25</v>
      </c>
      <c r="G15" s="84" t="s">
        <v>151</v>
      </c>
      <c r="H15" s="97" t="s">
        <v>161</v>
      </c>
      <c r="I15" s="98" t="s">
        <v>162</v>
      </c>
    </row>
    <row r="16" spans="1:11" s="85" customFormat="1" ht="80.25" customHeight="1" x14ac:dyDescent="0.25">
      <c r="A16" s="96" t="s">
        <v>22</v>
      </c>
      <c r="B16" s="96" t="s">
        <v>37</v>
      </c>
      <c r="C16" s="96" t="s">
        <v>22</v>
      </c>
      <c r="D16" s="96" t="s">
        <v>22</v>
      </c>
      <c r="E16" s="89" t="s">
        <v>163</v>
      </c>
      <c r="F16" s="90" t="s">
        <v>25</v>
      </c>
      <c r="G16" s="84" t="s">
        <v>151</v>
      </c>
      <c r="H16" s="97" t="s">
        <v>164</v>
      </c>
      <c r="I16" s="98" t="s">
        <v>162</v>
      </c>
    </row>
    <row r="17" spans="1:9" s="85" customFormat="1" ht="62.25" customHeight="1" x14ac:dyDescent="0.25">
      <c r="A17" s="96" t="s">
        <v>22</v>
      </c>
      <c r="B17" s="96" t="s">
        <v>37</v>
      </c>
      <c r="C17" s="96" t="s">
        <v>40</v>
      </c>
      <c r="D17" s="96"/>
      <c r="E17" s="89" t="s">
        <v>47</v>
      </c>
      <c r="F17" s="90" t="s">
        <v>25</v>
      </c>
      <c r="G17" s="84" t="s">
        <v>151</v>
      </c>
      <c r="H17" s="91" t="s">
        <v>165</v>
      </c>
      <c r="I17" s="98" t="s">
        <v>162</v>
      </c>
    </row>
    <row r="18" spans="1:9" s="99" customFormat="1" ht="59.25" customHeight="1" x14ac:dyDescent="0.25">
      <c r="A18" s="96" t="s">
        <v>22</v>
      </c>
      <c r="B18" s="96" t="s">
        <v>37</v>
      </c>
      <c r="C18" s="96" t="s">
        <v>40</v>
      </c>
      <c r="D18" s="96" t="s">
        <v>22</v>
      </c>
      <c r="E18" s="89" t="s">
        <v>166</v>
      </c>
      <c r="F18" s="90" t="s">
        <v>25</v>
      </c>
      <c r="G18" s="84" t="s">
        <v>151</v>
      </c>
      <c r="H18" s="91" t="s">
        <v>167</v>
      </c>
      <c r="I18" s="98" t="s">
        <v>162</v>
      </c>
    </row>
    <row r="19" spans="1:9" s="99" customFormat="1" ht="33.75" customHeight="1" x14ac:dyDescent="0.25">
      <c r="A19" s="96" t="s">
        <v>22</v>
      </c>
      <c r="B19" s="96" t="s">
        <v>37</v>
      </c>
      <c r="C19" s="96" t="s">
        <v>40</v>
      </c>
      <c r="D19" s="96" t="s">
        <v>40</v>
      </c>
      <c r="E19" s="89" t="s">
        <v>168</v>
      </c>
      <c r="F19" s="90" t="s">
        <v>169</v>
      </c>
      <c r="G19" s="84" t="s">
        <v>151</v>
      </c>
      <c r="H19" s="91" t="s">
        <v>170</v>
      </c>
      <c r="I19" s="98" t="s">
        <v>162</v>
      </c>
    </row>
    <row r="20" spans="1:9" s="99" customFormat="1" ht="89.25" customHeight="1" x14ac:dyDescent="0.25">
      <c r="A20" s="96" t="s">
        <v>22</v>
      </c>
      <c r="B20" s="96" t="s">
        <v>37</v>
      </c>
      <c r="C20" s="96" t="s">
        <v>31</v>
      </c>
      <c r="D20" s="96"/>
      <c r="E20" s="89" t="s">
        <v>51</v>
      </c>
      <c r="F20" s="90" t="s">
        <v>171</v>
      </c>
      <c r="G20" s="84" t="s">
        <v>151</v>
      </c>
      <c r="H20" s="97" t="s">
        <v>172</v>
      </c>
      <c r="I20" s="98" t="s">
        <v>162</v>
      </c>
    </row>
    <row r="21" spans="1:9" s="85" customFormat="1" ht="22.5" x14ac:dyDescent="0.25">
      <c r="A21" s="96" t="s">
        <v>22</v>
      </c>
      <c r="B21" s="96" t="s">
        <v>37</v>
      </c>
      <c r="C21" s="96" t="s">
        <v>50</v>
      </c>
      <c r="D21" s="96"/>
      <c r="E21" s="89" t="s">
        <v>53</v>
      </c>
      <c r="F21" s="90" t="s">
        <v>169</v>
      </c>
      <c r="G21" s="84" t="s">
        <v>151</v>
      </c>
      <c r="H21" s="97" t="s">
        <v>173</v>
      </c>
      <c r="I21" s="98" t="s">
        <v>162</v>
      </c>
    </row>
    <row r="22" spans="1:9" s="85" customFormat="1" ht="22.5" x14ac:dyDescent="0.25">
      <c r="A22" s="96" t="s">
        <v>22</v>
      </c>
      <c r="B22" s="96" t="s">
        <v>37</v>
      </c>
      <c r="C22" s="96" t="s">
        <v>50</v>
      </c>
      <c r="D22" s="96" t="s">
        <v>22</v>
      </c>
      <c r="E22" s="100" t="s">
        <v>174</v>
      </c>
      <c r="F22" s="90" t="s">
        <v>169</v>
      </c>
      <c r="G22" s="84" t="s">
        <v>151</v>
      </c>
      <c r="H22" s="101" t="s">
        <v>173</v>
      </c>
      <c r="I22" s="98" t="s">
        <v>162</v>
      </c>
    </row>
    <row r="23" spans="1:9" s="85" customFormat="1" ht="33.75" x14ac:dyDescent="0.25">
      <c r="A23" s="96" t="s">
        <v>22</v>
      </c>
      <c r="B23" s="96" t="s">
        <v>37</v>
      </c>
      <c r="C23" s="96" t="s">
        <v>50</v>
      </c>
      <c r="D23" s="96" t="s">
        <v>40</v>
      </c>
      <c r="E23" s="100" t="s">
        <v>175</v>
      </c>
      <c r="F23" s="90" t="s">
        <v>169</v>
      </c>
      <c r="G23" s="84" t="s">
        <v>151</v>
      </c>
      <c r="H23" s="101" t="s">
        <v>176</v>
      </c>
      <c r="I23" s="98" t="s">
        <v>162</v>
      </c>
    </row>
    <row r="24" spans="1:9" s="85" customFormat="1" ht="22.5" x14ac:dyDescent="0.25">
      <c r="A24" s="96" t="s">
        <v>22</v>
      </c>
      <c r="B24" s="96" t="s">
        <v>37</v>
      </c>
      <c r="C24" s="96" t="s">
        <v>50</v>
      </c>
      <c r="D24" s="96" t="s">
        <v>31</v>
      </c>
      <c r="E24" s="100" t="s">
        <v>177</v>
      </c>
      <c r="F24" s="90" t="s">
        <v>169</v>
      </c>
      <c r="G24" s="84" t="s">
        <v>151</v>
      </c>
      <c r="H24" s="101" t="s">
        <v>178</v>
      </c>
      <c r="I24" s="98" t="s">
        <v>162</v>
      </c>
    </row>
    <row r="25" spans="1:9" s="85" customFormat="1" ht="22.5" x14ac:dyDescent="0.25">
      <c r="A25" s="96" t="s">
        <v>22</v>
      </c>
      <c r="B25" s="96" t="s">
        <v>37</v>
      </c>
      <c r="C25" s="96" t="s">
        <v>50</v>
      </c>
      <c r="D25" s="96" t="s">
        <v>50</v>
      </c>
      <c r="E25" s="100" t="s">
        <v>179</v>
      </c>
      <c r="F25" s="90" t="s">
        <v>169</v>
      </c>
      <c r="G25" s="84" t="s">
        <v>151</v>
      </c>
      <c r="H25" s="101" t="s">
        <v>180</v>
      </c>
      <c r="I25" s="98" t="s">
        <v>162</v>
      </c>
    </row>
    <row r="26" spans="1:9" s="85" customFormat="1" ht="22.5" x14ac:dyDescent="0.25">
      <c r="A26" s="96" t="s">
        <v>22</v>
      </c>
      <c r="B26" s="96" t="s">
        <v>37</v>
      </c>
      <c r="C26" s="96" t="s">
        <v>50</v>
      </c>
      <c r="D26" s="96" t="s">
        <v>56</v>
      </c>
      <c r="E26" s="100" t="s">
        <v>181</v>
      </c>
      <c r="F26" s="163" t="s">
        <v>169</v>
      </c>
      <c r="G26" s="164" t="s">
        <v>151</v>
      </c>
      <c r="H26" s="165" t="s">
        <v>182</v>
      </c>
      <c r="I26" s="166" t="s">
        <v>162</v>
      </c>
    </row>
    <row r="27" spans="1:9" s="85" customFormat="1" ht="78.75" x14ac:dyDescent="0.25">
      <c r="A27" s="146" t="s">
        <v>22</v>
      </c>
      <c r="B27" s="146" t="s">
        <v>37</v>
      </c>
      <c r="C27" s="146" t="s">
        <v>56</v>
      </c>
      <c r="D27" s="146"/>
      <c r="E27" s="162" t="s">
        <v>57</v>
      </c>
      <c r="F27" s="132" t="s">
        <v>33</v>
      </c>
      <c r="G27" s="84" t="s">
        <v>151</v>
      </c>
      <c r="H27" s="167" t="s">
        <v>313</v>
      </c>
      <c r="I27" s="98" t="s">
        <v>314</v>
      </c>
    </row>
    <row r="28" spans="1:9" s="85" customFormat="1" ht="33.75" x14ac:dyDescent="0.25">
      <c r="A28" s="96" t="s">
        <v>22</v>
      </c>
      <c r="B28" s="96" t="s">
        <v>37</v>
      </c>
      <c r="C28" s="96" t="s">
        <v>183</v>
      </c>
      <c r="D28" s="96"/>
      <c r="E28" s="89" t="s">
        <v>60</v>
      </c>
      <c r="F28" s="132" t="s">
        <v>169</v>
      </c>
      <c r="G28" s="84" t="s">
        <v>151</v>
      </c>
      <c r="H28" s="167" t="s">
        <v>184</v>
      </c>
      <c r="I28" s="98" t="s">
        <v>162</v>
      </c>
    </row>
    <row r="29" spans="1:9" s="99" customFormat="1" ht="55.5" customHeight="1" x14ac:dyDescent="0.25">
      <c r="A29" s="96" t="s">
        <v>22</v>
      </c>
      <c r="B29" s="96" t="s">
        <v>37</v>
      </c>
      <c r="C29" s="96" t="s">
        <v>65</v>
      </c>
      <c r="D29" s="96"/>
      <c r="E29" s="89" t="s">
        <v>63</v>
      </c>
      <c r="F29" s="90" t="s">
        <v>169</v>
      </c>
      <c r="G29" s="84" t="s">
        <v>151</v>
      </c>
      <c r="H29" s="97" t="s">
        <v>185</v>
      </c>
      <c r="I29" s="98" t="s">
        <v>162</v>
      </c>
    </row>
    <row r="30" spans="1:9" s="99" customFormat="1" ht="14.45" customHeight="1" x14ac:dyDescent="0.25">
      <c r="A30" s="88" t="s">
        <v>22</v>
      </c>
      <c r="B30" s="88" t="s">
        <v>67</v>
      </c>
      <c r="C30" s="88"/>
      <c r="D30" s="88"/>
      <c r="E30" s="170" t="s">
        <v>68</v>
      </c>
      <c r="F30" s="171"/>
      <c r="G30" s="171"/>
      <c r="H30" s="171"/>
      <c r="I30" s="172"/>
    </row>
    <row r="31" spans="1:9" s="99" customFormat="1" ht="45" customHeight="1" x14ac:dyDescent="0.25">
      <c r="A31" s="96" t="s">
        <v>22</v>
      </c>
      <c r="B31" s="96" t="s">
        <v>67</v>
      </c>
      <c r="C31" s="96" t="s">
        <v>22</v>
      </c>
      <c r="D31" s="88"/>
      <c r="E31" s="89" t="s">
        <v>186</v>
      </c>
      <c r="F31" s="90" t="s">
        <v>169</v>
      </c>
      <c r="G31" s="84" t="s">
        <v>151</v>
      </c>
      <c r="H31" s="97" t="s">
        <v>187</v>
      </c>
      <c r="I31" s="92" t="s">
        <v>188</v>
      </c>
    </row>
    <row r="32" spans="1:9" s="99" customFormat="1" ht="22.5" x14ac:dyDescent="0.25">
      <c r="A32" s="96" t="s">
        <v>22</v>
      </c>
      <c r="B32" s="96" t="s">
        <v>67</v>
      </c>
      <c r="C32" s="96" t="s">
        <v>40</v>
      </c>
      <c r="D32" s="96"/>
      <c r="E32" s="102" t="s">
        <v>69</v>
      </c>
      <c r="F32" s="90" t="s">
        <v>169</v>
      </c>
      <c r="G32" s="84" t="s">
        <v>151</v>
      </c>
      <c r="H32" s="97" t="s">
        <v>189</v>
      </c>
      <c r="I32" s="92" t="s">
        <v>190</v>
      </c>
    </row>
    <row r="33" spans="1:13" s="99" customFormat="1" ht="22.5" x14ac:dyDescent="0.25">
      <c r="A33" s="96" t="s">
        <v>22</v>
      </c>
      <c r="B33" s="96" t="s">
        <v>67</v>
      </c>
      <c r="C33" s="96" t="s">
        <v>31</v>
      </c>
      <c r="D33" s="96"/>
      <c r="E33" s="102" t="s">
        <v>72</v>
      </c>
      <c r="F33" s="90" t="s">
        <v>169</v>
      </c>
      <c r="G33" s="84" t="s">
        <v>151</v>
      </c>
      <c r="H33" s="97" t="s">
        <v>191</v>
      </c>
      <c r="I33" s="92" t="s">
        <v>192</v>
      </c>
    </row>
    <row r="34" spans="1:13" s="85" customFormat="1" ht="14.45" customHeight="1" x14ac:dyDescent="0.25">
      <c r="A34" s="88" t="s">
        <v>22</v>
      </c>
      <c r="B34" s="88" t="s">
        <v>74</v>
      </c>
      <c r="C34" s="88"/>
      <c r="D34" s="88"/>
      <c r="E34" s="177" t="s">
        <v>193</v>
      </c>
      <c r="F34" s="178"/>
      <c r="G34" s="178"/>
      <c r="H34" s="178"/>
      <c r="I34" s="179"/>
    </row>
    <row r="35" spans="1:13" s="85" customFormat="1" ht="33.75" x14ac:dyDescent="0.25">
      <c r="A35" s="96" t="s">
        <v>22</v>
      </c>
      <c r="B35" s="96" t="s">
        <v>74</v>
      </c>
      <c r="C35" s="96" t="s">
        <v>22</v>
      </c>
      <c r="D35" s="96"/>
      <c r="E35" s="89" t="s">
        <v>77</v>
      </c>
      <c r="F35" s="90" t="s">
        <v>78</v>
      </c>
      <c r="G35" s="84" t="s">
        <v>151</v>
      </c>
      <c r="H35" s="97" t="s">
        <v>194</v>
      </c>
      <c r="I35" s="103" t="s">
        <v>195</v>
      </c>
    </row>
    <row r="36" spans="1:13" s="85" customFormat="1" ht="33.75" x14ac:dyDescent="0.25">
      <c r="A36" s="96" t="s">
        <v>22</v>
      </c>
      <c r="B36" s="96" t="s">
        <v>74</v>
      </c>
      <c r="C36" s="96" t="s">
        <v>40</v>
      </c>
      <c r="D36" s="96"/>
      <c r="E36" s="89" t="s">
        <v>80</v>
      </c>
      <c r="F36" s="90" t="s">
        <v>81</v>
      </c>
      <c r="G36" s="84" t="s">
        <v>151</v>
      </c>
      <c r="H36" s="97" t="s">
        <v>194</v>
      </c>
      <c r="I36" s="103" t="s">
        <v>195</v>
      </c>
    </row>
    <row r="37" spans="1:13" s="85" customFormat="1" ht="33.75" x14ac:dyDescent="0.25">
      <c r="A37" s="96" t="s">
        <v>22</v>
      </c>
      <c r="B37" s="96" t="s">
        <v>74</v>
      </c>
      <c r="C37" s="96" t="s">
        <v>31</v>
      </c>
      <c r="D37" s="96"/>
      <c r="E37" s="89" t="s">
        <v>84</v>
      </c>
      <c r="F37" s="90" t="s">
        <v>85</v>
      </c>
      <c r="G37" s="84" t="s">
        <v>151</v>
      </c>
      <c r="H37" s="97" t="s">
        <v>194</v>
      </c>
      <c r="I37" s="103" t="s">
        <v>195</v>
      </c>
    </row>
    <row r="38" spans="1:13" s="85" customFormat="1" ht="35.25" customHeight="1" x14ac:dyDescent="0.25">
      <c r="A38" s="96" t="s">
        <v>22</v>
      </c>
      <c r="B38" s="96" t="s">
        <v>74</v>
      </c>
      <c r="C38" s="96" t="s">
        <v>50</v>
      </c>
      <c r="D38" s="96"/>
      <c r="E38" s="104" t="s">
        <v>89</v>
      </c>
      <c r="F38" s="90" t="s">
        <v>196</v>
      </c>
      <c r="G38" s="84" t="s">
        <v>151</v>
      </c>
      <c r="H38" s="105" t="s">
        <v>197</v>
      </c>
      <c r="I38" s="103" t="s">
        <v>198</v>
      </c>
      <c r="M38" s="85" t="s">
        <v>199</v>
      </c>
    </row>
    <row r="39" spans="1:13" s="85" customFormat="1" ht="45" x14ac:dyDescent="0.25">
      <c r="A39" s="96" t="s">
        <v>22</v>
      </c>
      <c r="B39" s="96" t="s">
        <v>74</v>
      </c>
      <c r="C39" s="96" t="s">
        <v>56</v>
      </c>
      <c r="D39" s="96"/>
      <c r="E39" s="104" t="s">
        <v>200</v>
      </c>
      <c r="F39" s="90" t="s">
        <v>201</v>
      </c>
      <c r="G39" s="84" t="s">
        <v>151</v>
      </c>
      <c r="H39" s="105" t="s">
        <v>202</v>
      </c>
      <c r="I39" s="103" t="s">
        <v>195</v>
      </c>
    </row>
    <row r="40" spans="1:13" s="85" customFormat="1" ht="45" x14ac:dyDescent="0.25">
      <c r="A40" s="96" t="s">
        <v>22</v>
      </c>
      <c r="B40" s="96" t="s">
        <v>74</v>
      </c>
      <c r="C40" s="96" t="s">
        <v>93</v>
      </c>
      <c r="D40" s="96"/>
      <c r="E40" s="104" t="s">
        <v>94</v>
      </c>
      <c r="F40" s="90" t="s">
        <v>201</v>
      </c>
      <c r="G40" s="84" t="s">
        <v>151</v>
      </c>
      <c r="H40" s="105" t="s">
        <v>203</v>
      </c>
      <c r="I40" s="103" t="s">
        <v>195</v>
      </c>
    </row>
    <row r="41" spans="1:13" s="85" customFormat="1" x14ac:dyDescent="0.25">
      <c r="A41" s="88" t="s">
        <v>22</v>
      </c>
      <c r="B41" s="88" t="s">
        <v>96</v>
      </c>
      <c r="C41" s="88"/>
      <c r="D41" s="88"/>
      <c r="E41" s="170" t="s">
        <v>97</v>
      </c>
      <c r="F41" s="171"/>
      <c r="G41" s="171"/>
      <c r="H41" s="171"/>
      <c r="I41" s="172"/>
    </row>
    <row r="42" spans="1:13" s="85" customFormat="1" ht="97.5" customHeight="1" x14ac:dyDescent="0.25">
      <c r="A42" s="96" t="s">
        <v>22</v>
      </c>
      <c r="B42" s="96" t="s">
        <v>96</v>
      </c>
      <c r="C42" s="96" t="s">
        <v>22</v>
      </c>
      <c r="D42" s="96"/>
      <c r="E42" s="106" t="s">
        <v>99</v>
      </c>
      <c r="F42" s="84" t="s">
        <v>204</v>
      </c>
      <c r="G42" s="107" t="s">
        <v>151</v>
      </c>
      <c r="H42" s="108" t="s">
        <v>205</v>
      </c>
      <c r="I42" s="103" t="s">
        <v>206</v>
      </c>
    </row>
    <row r="43" spans="1:13" s="85" customFormat="1" ht="78.75" x14ac:dyDescent="0.25">
      <c r="A43" s="96" t="s">
        <v>22</v>
      </c>
      <c r="B43" s="96" t="s">
        <v>96</v>
      </c>
      <c r="C43" s="96" t="s">
        <v>40</v>
      </c>
      <c r="D43" s="96"/>
      <c r="E43" s="109" t="s">
        <v>207</v>
      </c>
      <c r="F43" s="84" t="s">
        <v>204</v>
      </c>
      <c r="G43" s="90" t="s">
        <v>151</v>
      </c>
      <c r="H43" s="110" t="s">
        <v>208</v>
      </c>
      <c r="I43" s="103" t="s">
        <v>206</v>
      </c>
    </row>
    <row r="44" spans="1:13" s="85" customFormat="1" ht="33.75" x14ac:dyDescent="0.25">
      <c r="A44" s="96" t="s">
        <v>22</v>
      </c>
      <c r="B44" s="96" t="s">
        <v>96</v>
      </c>
      <c r="C44" s="96" t="s">
        <v>31</v>
      </c>
      <c r="D44" s="96"/>
      <c r="E44" s="111" t="s">
        <v>209</v>
      </c>
      <c r="F44" s="84" t="s">
        <v>204</v>
      </c>
      <c r="G44" s="90" t="s">
        <v>151</v>
      </c>
      <c r="H44" s="112" t="s">
        <v>210</v>
      </c>
      <c r="I44" s="103" t="s">
        <v>211</v>
      </c>
    </row>
    <row r="45" spans="1:13" s="85" customFormat="1" ht="168.75" x14ac:dyDescent="0.25">
      <c r="A45" s="96" t="s">
        <v>22</v>
      </c>
      <c r="B45" s="96" t="s">
        <v>96</v>
      </c>
      <c r="C45" s="96" t="s">
        <v>50</v>
      </c>
      <c r="D45" s="96"/>
      <c r="E45" s="109" t="s">
        <v>212</v>
      </c>
      <c r="F45" s="84" t="s">
        <v>204</v>
      </c>
      <c r="G45" s="90" t="s">
        <v>151</v>
      </c>
      <c r="H45" s="110" t="s">
        <v>213</v>
      </c>
      <c r="I45" s="103" t="s">
        <v>214</v>
      </c>
    </row>
    <row r="46" spans="1:13" s="85" customFormat="1" ht="171" customHeight="1" x14ac:dyDescent="0.25">
      <c r="A46" s="96" t="s">
        <v>22</v>
      </c>
      <c r="B46" s="96" t="s">
        <v>96</v>
      </c>
      <c r="C46" s="96" t="s">
        <v>56</v>
      </c>
      <c r="D46" s="96"/>
      <c r="E46" s="113" t="s">
        <v>215</v>
      </c>
      <c r="F46" s="84" t="s">
        <v>204</v>
      </c>
      <c r="G46" s="107" t="s">
        <v>151</v>
      </c>
      <c r="H46" s="112" t="s">
        <v>216</v>
      </c>
      <c r="I46" s="103" t="s">
        <v>211</v>
      </c>
    </row>
    <row r="47" spans="1:13" s="85" customFormat="1" ht="67.5" x14ac:dyDescent="0.25">
      <c r="A47" s="96" t="s">
        <v>22</v>
      </c>
      <c r="B47" s="96" t="s">
        <v>96</v>
      </c>
      <c r="C47" s="96" t="s">
        <v>93</v>
      </c>
      <c r="D47" s="96"/>
      <c r="E47" s="114" t="s">
        <v>217</v>
      </c>
      <c r="F47" s="84" t="s">
        <v>204</v>
      </c>
      <c r="G47" s="107" t="s">
        <v>151</v>
      </c>
      <c r="H47" s="115" t="s">
        <v>218</v>
      </c>
      <c r="I47" s="103" t="s">
        <v>219</v>
      </c>
    </row>
    <row r="48" spans="1:13" s="85" customFormat="1" ht="90" x14ac:dyDescent="0.25">
      <c r="A48" s="96" t="s">
        <v>22</v>
      </c>
      <c r="B48" s="96" t="s">
        <v>96</v>
      </c>
      <c r="C48" s="96" t="s">
        <v>34</v>
      </c>
      <c r="D48" s="96"/>
      <c r="E48" s="116" t="s">
        <v>220</v>
      </c>
      <c r="F48" s="84" t="s">
        <v>204</v>
      </c>
      <c r="G48" s="107" t="s">
        <v>151</v>
      </c>
      <c r="H48" s="115" t="s">
        <v>221</v>
      </c>
      <c r="I48" s="103" t="s">
        <v>222</v>
      </c>
    </row>
    <row r="49" spans="1:9" s="85" customFormat="1" ht="33.75" x14ac:dyDescent="0.25">
      <c r="A49" s="96" t="s">
        <v>22</v>
      </c>
      <c r="B49" s="96" t="s">
        <v>96</v>
      </c>
      <c r="C49" s="96" t="s">
        <v>103</v>
      </c>
      <c r="D49" s="96"/>
      <c r="E49" s="111" t="s">
        <v>223</v>
      </c>
      <c r="F49" s="84" t="s">
        <v>204</v>
      </c>
      <c r="G49" s="107" t="s">
        <v>151</v>
      </c>
      <c r="H49" s="112" t="s">
        <v>224</v>
      </c>
      <c r="I49" s="103"/>
    </row>
    <row r="50" spans="1:9" s="85" customFormat="1" ht="111.75" customHeight="1" x14ac:dyDescent="0.25">
      <c r="A50" s="96" t="s">
        <v>22</v>
      </c>
      <c r="B50" s="96" t="s">
        <v>96</v>
      </c>
      <c r="C50" s="96" t="s">
        <v>103</v>
      </c>
      <c r="D50" s="96" t="s">
        <v>29</v>
      </c>
      <c r="E50" s="109" t="s">
        <v>225</v>
      </c>
      <c r="F50" s="84" t="s">
        <v>204</v>
      </c>
      <c r="G50" s="107" t="s">
        <v>151</v>
      </c>
      <c r="H50" s="115" t="s">
        <v>226</v>
      </c>
      <c r="I50" s="103" t="s">
        <v>227</v>
      </c>
    </row>
    <row r="51" spans="1:9" s="85" customFormat="1" ht="56.25" x14ac:dyDescent="0.25">
      <c r="A51" s="96" t="s">
        <v>22</v>
      </c>
      <c r="B51" s="96" t="s">
        <v>96</v>
      </c>
      <c r="C51" s="96" t="s">
        <v>103</v>
      </c>
      <c r="D51" s="96" t="s">
        <v>37</v>
      </c>
      <c r="E51" s="109" t="s">
        <v>228</v>
      </c>
      <c r="F51" s="84" t="s">
        <v>204</v>
      </c>
      <c r="G51" s="90" t="s">
        <v>151</v>
      </c>
      <c r="H51" s="115" t="s">
        <v>229</v>
      </c>
      <c r="I51" s="103" t="s">
        <v>227</v>
      </c>
    </row>
    <row r="52" spans="1:9" s="85" customFormat="1" ht="33.75" x14ac:dyDescent="0.25">
      <c r="A52" s="96" t="s">
        <v>22</v>
      </c>
      <c r="B52" s="96" t="s">
        <v>96</v>
      </c>
      <c r="C52" s="96" t="s">
        <v>103</v>
      </c>
      <c r="D52" s="96" t="s">
        <v>67</v>
      </c>
      <c r="E52" s="117" t="s">
        <v>104</v>
      </c>
      <c r="F52" s="84" t="s">
        <v>204</v>
      </c>
      <c r="G52" s="90" t="s">
        <v>151</v>
      </c>
      <c r="H52" s="115" t="s">
        <v>230</v>
      </c>
      <c r="I52" s="103" t="s">
        <v>231</v>
      </c>
    </row>
    <row r="53" spans="1:9" s="85" customFormat="1" ht="33.75" x14ac:dyDescent="0.25">
      <c r="A53" s="96" t="s">
        <v>22</v>
      </c>
      <c r="B53" s="96" t="s">
        <v>96</v>
      </c>
      <c r="C53" s="96" t="s">
        <v>232</v>
      </c>
      <c r="D53" s="96"/>
      <c r="E53" s="118" t="s">
        <v>233</v>
      </c>
      <c r="F53" s="84" t="s">
        <v>204</v>
      </c>
      <c r="G53" s="90" t="s">
        <v>151</v>
      </c>
      <c r="H53" s="115" t="s">
        <v>234</v>
      </c>
      <c r="I53" s="103" t="s">
        <v>235</v>
      </c>
    </row>
    <row r="54" spans="1:9" s="85" customFormat="1" ht="56.25" x14ac:dyDescent="0.25">
      <c r="A54" s="96" t="s">
        <v>22</v>
      </c>
      <c r="B54" s="96" t="s">
        <v>96</v>
      </c>
      <c r="C54" s="96" t="s">
        <v>236</v>
      </c>
      <c r="D54" s="96"/>
      <c r="E54" s="118" t="s">
        <v>107</v>
      </c>
      <c r="F54" s="84" t="s">
        <v>204</v>
      </c>
      <c r="G54" s="90" t="s">
        <v>151</v>
      </c>
      <c r="H54" s="115" t="s">
        <v>237</v>
      </c>
      <c r="I54" s="103" t="s">
        <v>235</v>
      </c>
    </row>
    <row r="55" spans="1:9" s="85" customFormat="1" ht="21.6" customHeight="1" x14ac:dyDescent="0.25">
      <c r="A55" s="88" t="s">
        <v>22</v>
      </c>
      <c r="B55" s="88" t="s">
        <v>112</v>
      </c>
      <c r="C55" s="119"/>
      <c r="D55" s="119"/>
      <c r="E55" s="177" t="s">
        <v>238</v>
      </c>
      <c r="F55" s="178"/>
      <c r="G55" s="178"/>
      <c r="H55" s="178"/>
      <c r="I55" s="179"/>
    </row>
    <row r="56" spans="1:9" s="85" customFormat="1" ht="33.75" x14ac:dyDescent="0.25">
      <c r="A56" s="96" t="s">
        <v>22</v>
      </c>
      <c r="B56" s="96" t="s">
        <v>112</v>
      </c>
      <c r="C56" s="96" t="s">
        <v>22</v>
      </c>
      <c r="D56" s="119"/>
      <c r="E56" s="89" t="s">
        <v>239</v>
      </c>
      <c r="F56" s="90" t="s">
        <v>33</v>
      </c>
      <c r="G56" s="84" t="s">
        <v>151</v>
      </c>
      <c r="H56" s="97" t="s">
        <v>240</v>
      </c>
      <c r="I56" s="103" t="s">
        <v>241</v>
      </c>
    </row>
    <row r="57" spans="1:9" s="85" customFormat="1" ht="22.5" x14ac:dyDescent="0.25">
      <c r="A57" s="96" t="s">
        <v>22</v>
      </c>
      <c r="B57" s="96" t="s">
        <v>112</v>
      </c>
      <c r="C57" s="96" t="s">
        <v>40</v>
      </c>
      <c r="D57" s="96"/>
      <c r="E57" s="89" t="s">
        <v>242</v>
      </c>
      <c r="F57" s="90" t="s">
        <v>33</v>
      </c>
      <c r="G57" s="84" t="s">
        <v>151</v>
      </c>
      <c r="H57" s="97" t="s">
        <v>243</v>
      </c>
      <c r="I57" s="103" t="s">
        <v>241</v>
      </c>
    </row>
    <row r="58" spans="1:9" s="85" customFormat="1" ht="34.15" customHeight="1" x14ac:dyDescent="0.25">
      <c r="A58" s="96" t="s">
        <v>22</v>
      </c>
      <c r="B58" s="96" t="s">
        <v>112</v>
      </c>
      <c r="C58" s="96" t="s">
        <v>31</v>
      </c>
      <c r="D58" s="96"/>
      <c r="E58" s="89" t="s">
        <v>244</v>
      </c>
      <c r="F58" s="90" t="s">
        <v>245</v>
      </c>
      <c r="G58" s="84" t="s">
        <v>151</v>
      </c>
      <c r="H58" s="97" t="s">
        <v>246</v>
      </c>
      <c r="I58" s="103" t="s">
        <v>241</v>
      </c>
    </row>
    <row r="59" spans="1:9" s="85" customFormat="1" ht="32.450000000000003" customHeight="1" x14ac:dyDescent="0.25">
      <c r="A59" s="96" t="s">
        <v>22</v>
      </c>
      <c r="B59" s="96" t="s">
        <v>112</v>
      </c>
      <c r="C59" s="96" t="s">
        <v>50</v>
      </c>
      <c r="D59" s="96"/>
      <c r="E59" s="89" t="s">
        <v>247</v>
      </c>
      <c r="F59" s="90" t="s">
        <v>33</v>
      </c>
      <c r="G59" s="84" t="s">
        <v>151</v>
      </c>
      <c r="H59" s="97" t="s">
        <v>248</v>
      </c>
      <c r="I59" s="103" t="s">
        <v>241</v>
      </c>
    </row>
    <row r="60" spans="1:9" s="85" customFormat="1" ht="15.6" customHeight="1" x14ac:dyDescent="0.25">
      <c r="A60" s="88" t="s">
        <v>22</v>
      </c>
      <c r="B60" s="88" t="s">
        <v>124</v>
      </c>
      <c r="C60" s="88"/>
      <c r="D60" s="88"/>
      <c r="E60" s="170" t="s">
        <v>125</v>
      </c>
      <c r="F60" s="171"/>
      <c r="G60" s="171"/>
      <c r="H60" s="171"/>
      <c r="I60" s="172"/>
    </row>
    <row r="61" spans="1:9" s="123" customFormat="1" ht="84" customHeight="1" x14ac:dyDescent="0.25">
      <c r="A61" s="87" t="s">
        <v>22</v>
      </c>
      <c r="B61" s="87" t="s">
        <v>124</v>
      </c>
      <c r="C61" s="87" t="s">
        <v>22</v>
      </c>
      <c r="D61" s="87"/>
      <c r="E61" s="120" t="s">
        <v>249</v>
      </c>
      <c r="F61" s="90" t="s">
        <v>33</v>
      </c>
      <c r="G61" s="121" t="s">
        <v>151</v>
      </c>
      <c r="H61" s="122" t="s">
        <v>250</v>
      </c>
      <c r="I61" s="121" t="s">
        <v>251</v>
      </c>
    </row>
    <row r="62" spans="1:9" s="123" customFormat="1" ht="57.75" customHeight="1" x14ac:dyDescent="0.25">
      <c r="A62" s="87" t="s">
        <v>22</v>
      </c>
      <c r="B62" s="87" t="s">
        <v>124</v>
      </c>
      <c r="C62" s="87" t="s">
        <v>40</v>
      </c>
      <c r="D62" s="87"/>
      <c r="E62" s="120" t="s">
        <v>126</v>
      </c>
      <c r="F62" s="90" t="s">
        <v>33</v>
      </c>
      <c r="G62" s="84" t="s">
        <v>151</v>
      </c>
      <c r="H62" s="122" t="s">
        <v>252</v>
      </c>
      <c r="I62" s="124" t="s">
        <v>253</v>
      </c>
    </row>
    <row r="63" spans="1:9" s="123" customFormat="1" ht="22.9" customHeight="1" x14ac:dyDescent="0.25">
      <c r="A63" s="87" t="s">
        <v>22</v>
      </c>
      <c r="B63" s="87" t="s">
        <v>124</v>
      </c>
      <c r="C63" s="87" t="s">
        <v>31</v>
      </c>
      <c r="D63" s="87"/>
      <c r="E63" s="120" t="s">
        <v>128</v>
      </c>
      <c r="F63" s="90" t="s">
        <v>33</v>
      </c>
      <c r="G63" s="84" t="s">
        <v>151</v>
      </c>
      <c r="H63" s="122" t="s">
        <v>254</v>
      </c>
      <c r="I63" s="124" t="s">
        <v>253</v>
      </c>
    </row>
    <row r="64" spans="1:9" s="85" customFormat="1" ht="33.75" x14ac:dyDescent="0.25">
      <c r="A64" s="96" t="s">
        <v>22</v>
      </c>
      <c r="B64" s="96" t="s">
        <v>124</v>
      </c>
      <c r="C64" s="96" t="s">
        <v>50</v>
      </c>
      <c r="D64" s="88"/>
      <c r="E64" s="106" t="s">
        <v>130</v>
      </c>
      <c r="F64" s="90" t="s">
        <v>33</v>
      </c>
      <c r="G64" s="84" t="s">
        <v>151</v>
      </c>
      <c r="H64" s="97" t="s">
        <v>255</v>
      </c>
      <c r="I64" s="92" t="s">
        <v>192</v>
      </c>
    </row>
    <row r="65" spans="1:9" s="85" customFormat="1" ht="66.75" customHeight="1" x14ac:dyDescent="0.25">
      <c r="A65" s="96" t="s">
        <v>22</v>
      </c>
      <c r="B65" s="96" t="s">
        <v>124</v>
      </c>
      <c r="C65" s="96" t="s">
        <v>56</v>
      </c>
      <c r="D65" s="96"/>
      <c r="E65" s="89" t="s">
        <v>132</v>
      </c>
      <c r="F65" s="90" t="s">
        <v>33</v>
      </c>
      <c r="G65" s="84" t="s">
        <v>151</v>
      </c>
      <c r="H65" s="105" t="s">
        <v>256</v>
      </c>
      <c r="I65" s="92" t="s">
        <v>198</v>
      </c>
    </row>
    <row r="66" spans="1:9" s="85" customFormat="1" ht="24" customHeight="1" x14ac:dyDescent="0.25">
      <c r="A66" s="96" t="s">
        <v>22</v>
      </c>
      <c r="B66" s="96" t="s">
        <v>124</v>
      </c>
      <c r="C66" s="96" t="s">
        <v>93</v>
      </c>
      <c r="D66" s="96"/>
      <c r="E66" s="89" t="s">
        <v>257</v>
      </c>
      <c r="F66" s="90" t="s">
        <v>33</v>
      </c>
      <c r="G66" s="84" t="s">
        <v>151</v>
      </c>
      <c r="H66" s="125" t="s">
        <v>258</v>
      </c>
      <c r="I66" s="92" t="s">
        <v>253</v>
      </c>
    </row>
    <row r="67" spans="1:9" s="85" customFormat="1" ht="33.75" x14ac:dyDescent="0.25">
      <c r="A67" s="96" t="s">
        <v>22</v>
      </c>
      <c r="B67" s="96" t="s">
        <v>124</v>
      </c>
      <c r="C67" s="96" t="s">
        <v>93</v>
      </c>
      <c r="D67" s="96" t="s">
        <v>22</v>
      </c>
      <c r="E67" s="89" t="s">
        <v>259</v>
      </c>
      <c r="F67" s="90" t="s">
        <v>33</v>
      </c>
      <c r="G67" s="84" t="s">
        <v>151</v>
      </c>
      <c r="H67" s="91" t="s">
        <v>260</v>
      </c>
      <c r="I67" s="92" t="s">
        <v>253</v>
      </c>
    </row>
    <row r="68" spans="1:9" s="85" customFormat="1" ht="22.9" customHeight="1" x14ac:dyDescent="0.25">
      <c r="A68" s="96" t="s">
        <v>22</v>
      </c>
      <c r="B68" s="96" t="s">
        <v>124</v>
      </c>
      <c r="C68" s="96" t="s">
        <v>93</v>
      </c>
      <c r="D68" s="96" t="s">
        <v>40</v>
      </c>
      <c r="E68" s="89" t="s">
        <v>261</v>
      </c>
      <c r="F68" s="90" t="s">
        <v>33</v>
      </c>
      <c r="G68" s="84" t="s">
        <v>151</v>
      </c>
      <c r="H68" s="91" t="s">
        <v>262</v>
      </c>
      <c r="I68" s="92" t="s">
        <v>253</v>
      </c>
    </row>
    <row r="69" spans="1:9" s="85" customFormat="1" ht="34.9" customHeight="1" x14ac:dyDescent="0.25">
      <c r="A69" s="96" t="s">
        <v>22</v>
      </c>
      <c r="B69" s="96" t="s">
        <v>124</v>
      </c>
      <c r="C69" s="96" t="s">
        <v>93</v>
      </c>
      <c r="D69" s="96" t="s">
        <v>31</v>
      </c>
      <c r="E69" s="100" t="s">
        <v>263</v>
      </c>
      <c r="F69" s="90" t="s">
        <v>33</v>
      </c>
      <c r="G69" s="84" t="s">
        <v>151</v>
      </c>
      <c r="H69" s="91" t="s">
        <v>264</v>
      </c>
      <c r="I69" s="92" t="s">
        <v>253</v>
      </c>
    </row>
    <row r="70" spans="1:9" s="85" customFormat="1" ht="31.9" customHeight="1" x14ac:dyDescent="0.25">
      <c r="A70" s="96" t="s">
        <v>22</v>
      </c>
      <c r="B70" s="96" t="s">
        <v>124</v>
      </c>
      <c r="C70" s="96" t="s">
        <v>93</v>
      </c>
      <c r="D70" s="96" t="s">
        <v>50</v>
      </c>
      <c r="E70" s="100" t="s">
        <v>265</v>
      </c>
      <c r="F70" s="90" t="s">
        <v>33</v>
      </c>
      <c r="G70" s="84" t="s">
        <v>151</v>
      </c>
      <c r="H70" s="91" t="s">
        <v>264</v>
      </c>
      <c r="I70" s="92" t="s">
        <v>253</v>
      </c>
    </row>
    <row r="71" spans="1:9" s="85" customFormat="1" ht="32.450000000000003" customHeight="1" x14ac:dyDescent="0.25">
      <c r="A71" s="96" t="s">
        <v>22</v>
      </c>
      <c r="B71" s="96" t="s">
        <v>124</v>
      </c>
      <c r="C71" s="96" t="s">
        <v>93</v>
      </c>
      <c r="D71" s="96" t="s">
        <v>56</v>
      </c>
      <c r="E71" s="100" t="s">
        <v>266</v>
      </c>
      <c r="F71" s="90" t="s">
        <v>33</v>
      </c>
      <c r="G71" s="84" t="s">
        <v>151</v>
      </c>
      <c r="H71" s="91" t="s">
        <v>267</v>
      </c>
      <c r="I71" s="92" t="s">
        <v>253</v>
      </c>
    </row>
    <row r="72" spans="1:9" s="85" customFormat="1" ht="21" customHeight="1" x14ac:dyDescent="0.25">
      <c r="A72" s="96" t="s">
        <v>22</v>
      </c>
      <c r="B72" s="96" t="s">
        <v>124</v>
      </c>
      <c r="C72" s="96" t="s">
        <v>93</v>
      </c>
      <c r="D72" s="96" t="s">
        <v>93</v>
      </c>
      <c r="E72" s="100" t="s">
        <v>268</v>
      </c>
      <c r="F72" s="90" t="s">
        <v>33</v>
      </c>
      <c r="G72" s="84" t="s">
        <v>151</v>
      </c>
      <c r="H72" s="91" t="s">
        <v>269</v>
      </c>
      <c r="I72" s="92" t="s">
        <v>253</v>
      </c>
    </row>
    <row r="73" spans="1:9" s="85" customFormat="1" ht="33.75" x14ac:dyDescent="0.25">
      <c r="A73" s="96" t="s">
        <v>22</v>
      </c>
      <c r="B73" s="96" t="s">
        <v>124</v>
      </c>
      <c r="C73" s="96" t="s">
        <v>34</v>
      </c>
      <c r="D73" s="96"/>
      <c r="E73" s="102" t="s">
        <v>136</v>
      </c>
      <c r="F73" s="90" t="s">
        <v>270</v>
      </c>
      <c r="G73" s="84" t="s">
        <v>151</v>
      </c>
      <c r="H73" s="91" t="s">
        <v>271</v>
      </c>
      <c r="I73" s="92" t="s">
        <v>272</v>
      </c>
    </row>
    <row r="74" spans="1:9" s="85" customFormat="1" ht="56.25" x14ac:dyDescent="0.25">
      <c r="A74" s="96" t="s">
        <v>22</v>
      </c>
      <c r="B74" s="96" t="s">
        <v>124</v>
      </c>
      <c r="C74" s="96" t="s">
        <v>103</v>
      </c>
      <c r="D74" s="96"/>
      <c r="E74" s="102" t="s">
        <v>139</v>
      </c>
      <c r="F74" s="90" t="s">
        <v>33</v>
      </c>
      <c r="G74" s="84" t="s">
        <v>151</v>
      </c>
      <c r="H74" s="91" t="s">
        <v>273</v>
      </c>
      <c r="I74" s="92" t="s">
        <v>190</v>
      </c>
    </row>
    <row r="75" spans="1:9" s="85" customFormat="1" ht="81.75" customHeight="1" x14ac:dyDescent="0.25">
      <c r="A75" s="96" t="s">
        <v>22</v>
      </c>
      <c r="B75" s="96" t="s">
        <v>124</v>
      </c>
      <c r="C75" s="96" t="s">
        <v>43</v>
      </c>
      <c r="D75" s="96"/>
      <c r="E75" s="102" t="s">
        <v>274</v>
      </c>
      <c r="F75" s="90" t="s">
        <v>33</v>
      </c>
      <c r="G75" s="84" t="s">
        <v>151</v>
      </c>
      <c r="H75" s="91" t="s">
        <v>275</v>
      </c>
      <c r="I75" s="92" t="s">
        <v>253</v>
      </c>
    </row>
    <row r="76" spans="1:9" s="85" customFormat="1" ht="46.15" customHeight="1" x14ac:dyDescent="0.25">
      <c r="A76" s="96" t="s">
        <v>22</v>
      </c>
      <c r="B76" s="96" t="s">
        <v>124</v>
      </c>
      <c r="C76" s="96" t="s">
        <v>43</v>
      </c>
      <c r="D76" s="96" t="s">
        <v>22</v>
      </c>
      <c r="E76" s="102" t="s">
        <v>276</v>
      </c>
      <c r="F76" s="90" t="s">
        <v>33</v>
      </c>
      <c r="G76" s="84" t="s">
        <v>151</v>
      </c>
      <c r="H76" s="91" t="s">
        <v>277</v>
      </c>
      <c r="I76" s="92" t="s">
        <v>253</v>
      </c>
    </row>
    <row r="77" spans="1:9" s="85" customFormat="1" ht="33.75" x14ac:dyDescent="0.25">
      <c r="A77" s="96" t="s">
        <v>22</v>
      </c>
      <c r="B77" s="96" t="s">
        <v>124</v>
      </c>
      <c r="C77" s="96" t="s">
        <v>43</v>
      </c>
      <c r="D77" s="96" t="s">
        <v>40</v>
      </c>
      <c r="E77" s="102" t="s">
        <v>278</v>
      </c>
      <c r="F77" s="90" t="s">
        <v>33</v>
      </c>
      <c r="G77" s="84" t="s">
        <v>151</v>
      </c>
      <c r="H77" s="91" t="s">
        <v>279</v>
      </c>
      <c r="I77" s="92" t="s">
        <v>253</v>
      </c>
    </row>
    <row r="78" spans="1:9" s="85" customFormat="1" ht="91.5" customHeight="1" x14ac:dyDescent="0.25">
      <c r="A78" s="96" t="s">
        <v>22</v>
      </c>
      <c r="B78" s="96" t="s">
        <v>124</v>
      </c>
      <c r="C78" s="96" t="s">
        <v>43</v>
      </c>
      <c r="D78" s="96" t="s">
        <v>31</v>
      </c>
      <c r="E78" s="102" t="s">
        <v>280</v>
      </c>
      <c r="F78" s="90" t="s">
        <v>33</v>
      </c>
      <c r="G78" s="84" t="s">
        <v>151</v>
      </c>
      <c r="H78" s="91" t="s">
        <v>281</v>
      </c>
      <c r="I78" s="92" t="s">
        <v>253</v>
      </c>
    </row>
    <row r="79" spans="1:9" s="85" customFormat="1" ht="33.75" x14ac:dyDescent="0.25">
      <c r="A79" s="96" t="s">
        <v>22</v>
      </c>
      <c r="B79" s="96" t="s">
        <v>124</v>
      </c>
      <c r="C79" s="96" t="s">
        <v>43</v>
      </c>
      <c r="D79" s="96" t="s">
        <v>50</v>
      </c>
      <c r="E79" s="116" t="s">
        <v>282</v>
      </c>
      <c r="F79" s="90" t="s">
        <v>33</v>
      </c>
      <c r="G79" s="84" t="s">
        <v>151</v>
      </c>
      <c r="H79" s="91" t="s">
        <v>283</v>
      </c>
      <c r="I79" s="92" t="s">
        <v>253</v>
      </c>
    </row>
    <row r="80" spans="1:9" ht="38.25" customHeight="1" x14ac:dyDescent="0.25">
      <c r="A80" s="96" t="s">
        <v>22</v>
      </c>
      <c r="B80" s="96" t="s">
        <v>124</v>
      </c>
      <c r="C80" s="96" t="s">
        <v>284</v>
      </c>
      <c r="D80" s="96"/>
      <c r="E80" s="116" t="s">
        <v>285</v>
      </c>
      <c r="F80" s="90" t="s">
        <v>33</v>
      </c>
      <c r="G80" s="84" t="s">
        <v>151</v>
      </c>
      <c r="H80" s="91" t="s">
        <v>286</v>
      </c>
      <c r="I80" s="92" t="s">
        <v>162</v>
      </c>
    </row>
  </sheetData>
  <mergeCells count="17">
    <mergeCell ref="H6:H7"/>
    <mergeCell ref="I6:I7"/>
    <mergeCell ref="E60:I60"/>
    <mergeCell ref="H1:I1"/>
    <mergeCell ref="H2:I2"/>
    <mergeCell ref="E8:I8"/>
    <mergeCell ref="E14:I14"/>
    <mergeCell ref="E30:I30"/>
    <mergeCell ref="E34:I34"/>
    <mergeCell ref="E41:I41"/>
    <mergeCell ref="E55:I55"/>
    <mergeCell ref="G3:I3"/>
    <mergeCell ref="A4:I4"/>
    <mergeCell ref="A6:D6"/>
    <mergeCell ref="E6:E7"/>
    <mergeCell ref="F6:F7"/>
    <mergeCell ref="G6:G7"/>
  </mergeCells>
  <pageMargins left="0.70866141732283472" right="0.70866141732283472" top="0.74803149606299213" bottom="0.74803149606299213" header="0.31496062992125984" footer="0.31496062992125984"/>
  <pageSetup paperSize="9" scale="52" fitToHeight="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7"/>
  <sheetViews>
    <sheetView tabSelected="1" topLeftCell="A64" workbookViewId="0">
      <selection activeCell="A34" sqref="A34"/>
    </sheetView>
  </sheetViews>
  <sheetFormatPr defaultRowHeight="12.75" x14ac:dyDescent="0.2"/>
  <cols>
    <col min="1" max="1" width="5" style="1" customWidth="1"/>
    <col min="2" max="2" width="3.85546875" style="1" customWidth="1"/>
    <col min="3" max="3" width="4.42578125" style="1" customWidth="1"/>
    <col min="4" max="4" width="4.140625" style="1" customWidth="1"/>
    <col min="5" max="5" width="32.42578125" style="2" customWidth="1"/>
    <col min="6" max="6" width="31" style="2" customWidth="1"/>
    <col min="7" max="7" width="6.28515625" style="1" customWidth="1"/>
    <col min="8" max="9" width="4.42578125" style="1" customWidth="1"/>
    <col min="10" max="10" width="12.7109375" style="3" customWidth="1"/>
    <col min="11" max="11" width="7.42578125" style="2" customWidth="1"/>
    <col min="12" max="12" width="9.42578125" style="78" customWidth="1"/>
    <col min="13" max="13" width="9.140625" style="1" hidden="1" customWidth="1"/>
    <col min="14" max="14" width="12.42578125" style="1" hidden="1" customWidth="1"/>
    <col min="15" max="15" width="11.85546875" style="1" bestFit="1" customWidth="1"/>
    <col min="16" max="16" width="11" style="1" customWidth="1"/>
    <col min="17" max="18" width="9.140625" style="1"/>
    <col min="19" max="19" width="14.7109375" style="1" customWidth="1"/>
    <col min="20" max="256" width="9.140625" style="1"/>
    <col min="257" max="257" width="5" style="1" customWidth="1"/>
    <col min="258" max="258" width="3.85546875" style="1" customWidth="1"/>
    <col min="259" max="259" width="4.42578125" style="1" customWidth="1"/>
    <col min="260" max="260" width="4.140625" style="1" customWidth="1"/>
    <col min="261" max="261" width="32.42578125" style="1" customWidth="1"/>
    <col min="262" max="262" width="31" style="1" customWidth="1"/>
    <col min="263" max="263" width="6.28515625" style="1" customWidth="1"/>
    <col min="264" max="265" width="4.42578125" style="1" customWidth="1"/>
    <col min="266" max="266" width="12.7109375" style="1" customWidth="1"/>
    <col min="267" max="267" width="7.42578125" style="1" customWidth="1"/>
    <col min="268" max="268" width="9.42578125" style="1" customWidth="1"/>
    <col min="269" max="270" width="0" style="1" hidden="1" customWidth="1"/>
    <col min="271" max="271" width="11.85546875" style="1" bestFit="1" customWidth="1"/>
    <col min="272" max="272" width="11" style="1" customWidth="1"/>
    <col min="273" max="274" width="9.140625" style="1"/>
    <col min="275" max="275" width="14.7109375" style="1" customWidth="1"/>
    <col min="276" max="512" width="9.140625" style="1"/>
    <col min="513" max="513" width="5" style="1" customWidth="1"/>
    <col min="514" max="514" width="3.85546875" style="1" customWidth="1"/>
    <col min="515" max="515" width="4.42578125" style="1" customWidth="1"/>
    <col min="516" max="516" width="4.140625" style="1" customWidth="1"/>
    <col min="517" max="517" width="32.42578125" style="1" customWidth="1"/>
    <col min="518" max="518" width="31" style="1" customWidth="1"/>
    <col min="519" max="519" width="6.28515625" style="1" customWidth="1"/>
    <col min="520" max="521" width="4.42578125" style="1" customWidth="1"/>
    <col min="522" max="522" width="12.7109375" style="1" customWidth="1"/>
    <col min="523" max="523" width="7.42578125" style="1" customWidth="1"/>
    <col min="524" max="524" width="9.42578125" style="1" customWidth="1"/>
    <col min="525" max="526" width="0" style="1" hidden="1" customWidth="1"/>
    <col min="527" max="527" width="11.85546875" style="1" bestFit="1" customWidth="1"/>
    <col min="528" max="528" width="11" style="1" customWidth="1"/>
    <col min="529" max="530" width="9.140625" style="1"/>
    <col min="531" max="531" width="14.7109375" style="1" customWidth="1"/>
    <col min="532" max="768" width="9.140625" style="1"/>
    <col min="769" max="769" width="5" style="1" customWidth="1"/>
    <col min="770" max="770" width="3.85546875" style="1" customWidth="1"/>
    <col min="771" max="771" width="4.42578125" style="1" customWidth="1"/>
    <col min="772" max="772" width="4.140625" style="1" customWidth="1"/>
    <col min="773" max="773" width="32.42578125" style="1" customWidth="1"/>
    <col min="774" max="774" width="31" style="1" customWidth="1"/>
    <col min="775" max="775" width="6.28515625" style="1" customWidth="1"/>
    <col min="776" max="777" width="4.42578125" style="1" customWidth="1"/>
    <col min="778" max="778" width="12.7109375" style="1" customWidth="1"/>
    <col min="779" max="779" width="7.42578125" style="1" customWidth="1"/>
    <col min="780" max="780" width="9.42578125" style="1" customWidth="1"/>
    <col min="781" max="782" width="0" style="1" hidden="1" customWidth="1"/>
    <col min="783" max="783" width="11.85546875" style="1" bestFit="1" customWidth="1"/>
    <col min="784" max="784" width="11" style="1" customWidth="1"/>
    <col min="785" max="786" width="9.140625" style="1"/>
    <col min="787" max="787" width="14.7109375" style="1" customWidth="1"/>
    <col min="788" max="1024" width="9.140625" style="1"/>
    <col min="1025" max="1025" width="5" style="1" customWidth="1"/>
    <col min="1026" max="1026" width="3.85546875" style="1" customWidth="1"/>
    <col min="1027" max="1027" width="4.42578125" style="1" customWidth="1"/>
    <col min="1028" max="1028" width="4.140625" style="1" customWidth="1"/>
    <col min="1029" max="1029" width="32.42578125" style="1" customWidth="1"/>
    <col min="1030" max="1030" width="31" style="1" customWidth="1"/>
    <col min="1031" max="1031" width="6.28515625" style="1" customWidth="1"/>
    <col min="1032" max="1033" width="4.42578125" style="1" customWidth="1"/>
    <col min="1034" max="1034" width="12.7109375" style="1" customWidth="1"/>
    <col min="1035" max="1035" width="7.42578125" style="1" customWidth="1"/>
    <col min="1036" max="1036" width="9.42578125" style="1" customWidth="1"/>
    <col min="1037" max="1038" width="0" style="1" hidden="1" customWidth="1"/>
    <col min="1039" max="1039" width="11.85546875" style="1" bestFit="1" customWidth="1"/>
    <col min="1040" max="1040" width="11" style="1" customWidth="1"/>
    <col min="1041" max="1042" width="9.140625" style="1"/>
    <col min="1043" max="1043" width="14.7109375" style="1" customWidth="1"/>
    <col min="1044" max="1280" width="9.140625" style="1"/>
    <col min="1281" max="1281" width="5" style="1" customWidth="1"/>
    <col min="1282" max="1282" width="3.85546875" style="1" customWidth="1"/>
    <col min="1283" max="1283" width="4.42578125" style="1" customWidth="1"/>
    <col min="1284" max="1284" width="4.140625" style="1" customWidth="1"/>
    <col min="1285" max="1285" width="32.42578125" style="1" customWidth="1"/>
    <col min="1286" max="1286" width="31" style="1" customWidth="1"/>
    <col min="1287" max="1287" width="6.28515625" style="1" customWidth="1"/>
    <col min="1288" max="1289" width="4.42578125" style="1" customWidth="1"/>
    <col min="1290" max="1290" width="12.7109375" style="1" customWidth="1"/>
    <col min="1291" max="1291" width="7.42578125" style="1" customWidth="1"/>
    <col min="1292" max="1292" width="9.42578125" style="1" customWidth="1"/>
    <col min="1293" max="1294" width="0" style="1" hidden="1" customWidth="1"/>
    <col min="1295" max="1295" width="11.85546875" style="1" bestFit="1" customWidth="1"/>
    <col min="1296" max="1296" width="11" style="1" customWidth="1"/>
    <col min="1297" max="1298" width="9.140625" style="1"/>
    <col min="1299" max="1299" width="14.7109375" style="1" customWidth="1"/>
    <col min="1300" max="1536" width="9.140625" style="1"/>
    <col min="1537" max="1537" width="5" style="1" customWidth="1"/>
    <col min="1538" max="1538" width="3.85546875" style="1" customWidth="1"/>
    <col min="1539" max="1539" width="4.42578125" style="1" customWidth="1"/>
    <col min="1540" max="1540" width="4.140625" style="1" customWidth="1"/>
    <col min="1541" max="1541" width="32.42578125" style="1" customWidth="1"/>
    <col min="1542" max="1542" width="31" style="1" customWidth="1"/>
    <col min="1543" max="1543" width="6.28515625" style="1" customWidth="1"/>
    <col min="1544" max="1545" width="4.42578125" style="1" customWidth="1"/>
    <col min="1546" max="1546" width="12.7109375" style="1" customWidth="1"/>
    <col min="1547" max="1547" width="7.42578125" style="1" customWidth="1"/>
    <col min="1548" max="1548" width="9.42578125" style="1" customWidth="1"/>
    <col min="1549" max="1550" width="0" style="1" hidden="1" customWidth="1"/>
    <col min="1551" max="1551" width="11.85546875" style="1" bestFit="1" customWidth="1"/>
    <col min="1552" max="1552" width="11" style="1" customWidth="1"/>
    <col min="1553" max="1554" width="9.140625" style="1"/>
    <col min="1555" max="1555" width="14.7109375" style="1" customWidth="1"/>
    <col min="1556" max="1792" width="9.140625" style="1"/>
    <col min="1793" max="1793" width="5" style="1" customWidth="1"/>
    <col min="1794" max="1794" width="3.85546875" style="1" customWidth="1"/>
    <col min="1795" max="1795" width="4.42578125" style="1" customWidth="1"/>
    <col min="1796" max="1796" width="4.140625" style="1" customWidth="1"/>
    <col min="1797" max="1797" width="32.42578125" style="1" customWidth="1"/>
    <col min="1798" max="1798" width="31" style="1" customWidth="1"/>
    <col min="1799" max="1799" width="6.28515625" style="1" customWidth="1"/>
    <col min="1800" max="1801" width="4.42578125" style="1" customWidth="1"/>
    <col min="1802" max="1802" width="12.7109375" style="1" customWidth="1"/>
    <col min="1803" max="1803" width="7.42578125" style="1" customWidth="1"/>
    <col min="1804" max="1804" width="9.42578125" style="1" customWidth="1"/>
    <col min="1805" max="1806" width="0" style="1" hidden="1" customWidth="1"/>
    <col min="1807" max="1807" width="11.85546875" style="1" bestFit="1" customWidth="1"/>
    <col min="1808" max="1808" width="11" style="1" customWidth="1"/>
    <col min="1809" max="1810" width="9.140625" style="1"/>
    <col min="1811" max="1811" width="14.7109375" style="1" customWidth="1"/>
    <col min="1812" max="2048" width="9.140625" style="1"/>
    <col min="2049" max="2049" width="5" style="1" customWidth="1"/>
    <col min="2050" max="2050" width="3.85546875" style="1" customWidth="1"/>
    <col min="2051" max="2051" width="4.42578125" style="1" customWidth="1"/>
    <col min="2052" max="2052" width="4.140625" style="1" customWidth="1"/>
    <col min="2053" max="2053" width="32.42578125" style="1" customWidth="1"/>
    <col min="2054" max="2054" width="31" style="1" customWidth="1"/>
    <col min="2055" max="2055" width="6.28515625" style="1" customWidth="1"/>
    <col min="2056" max="2057" width="4.42578125" style="1" customWidth="1"/>
    <col min="2058" max="2058" width="12.7109375" style="1" customWidth="1"/>
    <col min="2059" max="2059" width="7.42578125" style="1" customWidth="1"/>
    <col min="2060" max="2060" width="9.42578125" style="1" customWidth="1"/>
    <col min="2061" max="2062" width="0" style="1" hidden="1" customWidth="1"/>
    <col min="2063" max="2063" width="11.85546875" style="1" bestFit="1" customWidth="1"/>
    <col min="2064" max="2064" width="11" style="1" customWidth="1"/>
    <col min="2065" max="2066" width="9.140625" style="1"/>
    <col min="2067" max="2067" width="14.7109375" style="1" customWidth="1"/>
    <col min="2068" max="2304" width="9.140625" style="1"/>
    <col min="2305" max="2305" width="5" style="1" customWidth="1"/>
    <col min="2306" max="2306" width="3.85546875" style="1" customWidth="1"/>
    <col min="2307" max="2307" width="4.42578125" style="1" customWidth="1"/>
    <col min="2308" max="2308" width="4.140625" style="1" customWidth="1"/>
    <col min="2309" max="2309" width="32.42578125" style="1" customWidth="1"/>
    <col min="2310" max="2310" width="31" style="1" customWidth="1"/>
    <col min="2311" max="2311" width="6.28515625" style="1" customWidth="1"/>
    <col min="2312" max="2313" width="4.42578125" style="1" customWidth="1"/>
    <col min="2314" max="2314" width="12.7109375" style="1" customWidth="1"/>
    <col min="2315" max="2315" width="7.42578125" style="1" customWidth="1"/>
    <col min="2316" max="2316" width="9.42578125" style="1" customWidth="1"/>
    <col min="2317" max="2318" width="0" style="1" hidden="1" customWidth="1"/>
    <col min="2319" max="2319" width="11.85546875" style="1" bestFit="1" customWidth="1"/>
    <col min="2320" max="2320" width="11" style="1" customWidth="1"/>
    <col min="2321" max="2322" width="9.140625" style="1"/>
    <col min="2323" max="2323" width="14.7109375" style="1" customWidth="1"/>
    <col min="2324" max="2560" width="9.140625" style="1"/>
    <col min="2561" max="2561" width="5" style="1" customWidth="1"/>
    <col min="2562" max="2562" width="3.85546875" style="1" customWidth="1"/>
    <col min="2563" max="2563" width="4.42578125" style="1" customWidth="1"/>
    <col min="2564" max="2564" width="4.140625" style="1" customWidth="1"/>
    <col min="2565" max="2565" width="32.42578125" style="1" customWidth="1"/>
    <col min="2566" max="2566" width="31" style="1" customWidth="1"/>
    <col min="2567" max="2567" width="6.28515625" style="1" customWidth="1"/>
    <col min="2568" max="2569" width="4.42578125" style="1" customWidth="1"/>
    <col min="2570" max="2570" width="12.7109375" style="1" customWidth="1"/>
    <col min="2571" max="2571" width="7.42578125" style="1" customWidth="1"/>
    <col min="2572" max="2572" width="9.42578125" style="1" customWidth="1"/>
    <col min="2573" max="2574" width="0" style="1" hidden="1" customWidth="1"/>
    <col min="2575" max="2575" width="11.85546875" style="1" bestFit="1" customWidth="1"/>
    <col min="2576" max="2576" width="11" style="1" customWidth="1"/>
    <col min="2577" max="2578" width="9.140625" style="1"/>
    <col min="2579" max="2579" width="14.7109375" style="1" customWidth="1"/>
    <col min="2580" max="2816" width="9.140625" style="1"/>
    <col min="2817" max="2817" width="5" style="1" customWidth="1"/>
    <col min="2818" max="2818" width="3.85546875" style="1" customWidth="1"/>
    <col min="2819" max="2819" width="4.42578125" style="1" customWidth="1"/>
    <col min="2820" max="2820" width="4.140625" style="1" customWidth="1"/>
    <col min="2821" max="2821" width="32.42578125" style="1" customWidth="1"/>
    <col min="2822" max="2822" width="31" style="1" customWidth="1"/>
    <col min="2823" max="2823" width="6.28515625" style="1" customWidth="1"/>
    <col min="2824" max="2825" width="4.42578125" style="1" customWidth="1"/>
    <col min="2826" max="2826" width="12.7109375" style="1" customWidth="1"/>
    <col min="2827" max="2827" width="7.42578125" style="1" customWidth="1"/>
    <col min="2828" max="2828" width="9.42578125" style="1" customWidth="1"/>
    <col min="2829" max="2830" width="0" style="1" hidden="1" customWidth="1"/>
    <col min="2831" max="2831" width="11.85546875" style="1" bestFit="1" customWidth="1"/>
    <col min="2832" max="2832" width="11" style="1" customWidth="1"/>
    <col min="2833" max="2834" width="9.140625" style="1"/>
    <col min="2835" max="2835" width="14.7109375" style="1" customWidth="1"/>
    <col min="2836" max="3072" width="9.140625" style="1"/>
    <col min="3073" max="3073" width="5" style="1" customWidth="1"/>
    <col min="3074" max="3074" width="3.85546875" style="1" customWidth="1"/>
    <col min="3075" max="3075" width="4.42578125" style="1" customWidth="1"/>
    <col min="3076" max="3076" width="4.140625" style="1" customWidth="1"/>
    <col min="3077" max="3077" width="32.42578125" style="1" customWidth="1"/>
    <col min="3078" max="3078" width="31" style="1" customWidth="1"/>
    <col min="3079" max="3079" width="6.28515625" style="1" customWidth="1"/>
    <col min="3080" max="3081" width="4.42578125" style="1" customWidth="1"/>
    <col min="3082" max="3082" width="12.7109375" style="1" customWidth="1"/>
    <col min="3083" max="3083" width="7.42578125" style="1" customWidth="1"/>
    <col min="3084" max="3084" width="9.42578125" style="1" customWidth="1"/>
    <col min="3085" max="3086" width="0" style="1" hidden="1" customWidth="1"/>
    <col min="3087" max="3087" width="11.85546875" style="1" bestFit="1" customWidth="1"/>
    <col min="3088" max="3088" width="11" style="1" customWidth="1"/>
    <col min="3089" max="3090" width="9.140625" style="1"/>
    <col min="3091" max="3091" width="14.7109375" style="1" customWidth="1"/>
    <col min="3092" max="3328" width="9.140625" style="1"/>
    <col min="3329" max="3329" width="5" style="1" customWidth="1"/>
    <col min="3330" max="3330" width="3.85546875" style="1" customWidth="1"/>
    <col min="3331" max="3331" width="4.42578125" style="1" customWidth="1"/>
    <col min="3332" max="3332" width="4.140625" style="1" customWidth="1"/>
    <col min="3333" max="3333" width="32.42578125" style="1" customWidth="1"/>
    <col min="3334" max="3334" width="31" style="1" customWidth="1"/>
    <col min="3335" max="3335" width="6.28515625" style="1" customWidth="1"/>
    <col min="3336" max="3337" width="4.42578125" style="1" customWidth="1"/>
    <col min="3338" max="3338" width="12.7109375" style="1" customWidth="1"/>
    <col min="3339" max="3339" width="7.42578125" style="1" customWidth="1"/>
    <col min="3340" max="3340" width="9.42578125" style="1" customWidth="1"/>
    <col min="3341" max="3342" width="0" style="1" hidden="1" customWidth="1"/>
    <col min="3343" max="3343" width="11.85546875" style="1" bestFit="1" customWidth="1"/>
    <col min="3344" max="3344" width="11" style="1" customWidth="1"/>
    <col min="3345" max="3346" width="9.140625" style="1"/>
    <col min="3347" max="3347" width="14.7109375" style="1" customWidth="1"/>
    <col min="3348" max="3584" width="9.140625" style="1"/>
    <col min="3585" max="3585" width="5" style="1" customWidth="1"/>
    <col min="3586" max="3586" width="3.85546875" style="1" customWidth="1"/>
    <col min="3587" max="3587" width="4.42578125" style="1" customWidth="1"/>
    <col min="3588" max="3588" width="4.140625" style="1" customWidth="1"/>
    <col min="3589" max="3589" width="32.42578125" style="1" customWidth="1"/>
    <col min="3590" max="3590" width="31" style="1" customWidth="1"/>
    <col min="3591" max="3591" width="6.28515625" style="1" customWidth="1"/>
    <col min="3592" max="3593" width="4.42578125" style="1" customWidth="1"/>
    <col min="3594" max="3594" width="12.7109375" style="1" customWidth="1"/>
    <col min="3595" max="3595" width="7.42578125" style="1" customWidth="1"/>
    <col min="3596" max="3596" width="9.42578125" style="1" customWidth="1"/>
    <col min="3597" max="3598" width="0" style="1" hidden="1" customWidth="1"/>
    <col min="3599" max="3599" width="11.85546875" style="1" bestFit="1" customWidth="1"/>
    <col min="3600" max="3600" width="11" style="1" customWidth="1"/>
    <col min="3601" max="3602" width="9.140625" style="1"/>
    <col min="3603" max="3603" width="14.7109375" style="1" customWidth="1"/>
    <col min="3604" max="3840" width="9.140625" style="1"/>
    <col min="3841" max="3841" width="5" style="1" customWidth="1"/>
    <col min="3842" max="3842" width="3.85546875" style="1" customWidth="1"/>
    <col min="3843" max="3843" width="4.42578125" style="1" customWidth="1"/>
    <col min="3844" max="3844" width="4.140625" style="1" customWidth="1"/>
    <col min="3845" max="3845" width="32.42578125" style="1" customWidth="1"/>
    <col min="3846" max="3846" width="31" style="1" customWidth="1"/>
    <col min="3847" max="3847" width="6.28515625" style="1" customWidth="1"/>
    <col min="3848" max="3849" width="4.42578125" style="1" customWidth="1"/>
    <col min="3850" max="3850" width="12.7109375" style="1" customWidth="1"/>
    <col min="3851" max="3851" width="7.42578125" style="1" customWidth="1"/>
    <col min="3852" max="3852" width="9.42578125" style="1" customWidth="1"/>
    <col min="3853" max="3854" width="0" style="1" hidden="1" customWidth="1"/>
    <col min="3855" max="3855" width="11.85546875" style="1" bestFit="1" customWidth="1"/>
    <col min="3856" max="3856" width="11" style="1" customWidth="1"/>
    <col min="3857" max="3858" width="9.140625" style="1"/>
    <col min="3859" max="3859" width="14.7109375" style="1" customWidth="1"/>
    <col min="3860" max="4096" width="9.140625" style="1"/>
    <col min="4097" max="4097" width="5" style="1" customWidth="1"/>
    <col min="4098" max="4098" width="3.85546875" style="1" customWidth="1"/>
    <col min="4099" max="4099" width="4.42578125" style="1" customWidth="1"/>
    <col min="4100" max="4100" width="4.140625" style="1" customWidth="1"/>
    <col min="4101" max="4101" width="32.42578125" style="1" customWidth="1"/>
    <col min="4102" max="4102" width="31" style="1" customWidth="1"/>
    <col min="4103" max="4103" width="6.28515625" style="1" customWidth="1"/>
    <col min="4104" max="4105" width="4.42578125" style="1" customWidth="1"/>
    <col min="4106" max="4106" width="12.7109375" style="1" customWidth="1"/>
    <col min="4107" max="4107" width="7.42578125" style="1" customWidth="1"/>
    <col min="4108" max="4108" width="9.42578125" style="1" customWidth="1"/>
    <col min="4109" max="4110" width="0" style="1" hidden="1" customWidth="1"/>
    <col min="4111" max="4111" width="11.85546875" style="1" bestFit="1" customWidth="1"/>
    <col min="4112" max="4112" width="11" style="1" customWidth="1"/>
    <col min="4113" max="4114" width="9.140625" style="1"/>
    <col min="4115" max="4115" width="14.7109375" style="1" customWidth="1"/>
    <col min="4116" max="4352" width="9.140625" style="1"/>
    <col min="4353" max="4353" width="5" style="1" customWidth="1"/>
    <col min="4354" max="4354" width="3.85546875" style="1" customWidth="1"/>
    <col min="4355" max="4355" width="4.42578125" style="1" customWidth="1"/>
    <col min="4356" max="4356" width="4.140625" style="1" customWidth="1"/>
    <col min="4357" max="4357" width="32.42578125" style="1" customWidth="1"/>
    <col min="4358" max="4358" width="31" style="1" customWidth="1"/>
    <col min="4359" max="4359" width="6.28515625" style="1" customWidth="1"/>
    <col min="4360" max="4361" width="4.42578125" style="1" customWidth="1"/>
    <col min="4362" max="4362" width="12.7109375" style="1" customWidth="1"/>
    <col min="4363" max="4363" width="7.42578125" style="1" customWidth="1"/>
    <col min="4364" max="4364" width="9.42578125" style="1" customWidth="1"/>
    <col min="4365" max="4366" width="0" style="1" hidden="1" customWidth="1"/>
    <col min="4367" max="4367" width="11.85546875" style="1" bestFit="1" customWidth="1"/>
    <col min="4368" max="4368" width="11" style="1" customWidth="1"/>
    <col min="4369" max="4370" width="9.140625" style="1"/>
    <col min="4371" max="4371" width="14.7109375" style="1" customWidth="1"/>
    <col min="4372" max="4608" width="9.140625" style="1"/>
    <col min="4609" max="4609" width="5" style="1" customWidth="1"/>
    <col min="4610" max="4610" width="3.85546875" style="1" customWidth="1"/>
    <col min="4611" max="4611" width="4.42578125" style="1" customWidth="1"/>
    <col min="4612" max="4612" width="4.140625" style="1" customWidth="1"/>
    <col min="4613" max="4613" width="32.42578125" style="1" customWidth="1"/>
    <col min="4614" max="4614" width="31" style="1" customWidth="1"/>
    <col min="4615" max="4615" width="6.28515625" style="1" customWidth="1"/>
    <col min="4616" max="4617" width="4.42578125" style="1" customWidth="1"/>
    <col min="4618" max="4618" width="12.7109375" style="1" customWidth="1"/>
    <col min="4619" max="4619" width="7.42578125" style="1" customWidth="1"/>
    <col min="4620" max="4620" width="9.42578125" style="1" customWidth="1"/>
    <col min="4621" max="4622" width="0" style="1" hidden="1" customWidth="1"/>
    <col min="4623" max="4623" width="11.85546875" style="1" bestFit="1" customWidth="1"/>
    <col min="4624" max="4624" width="11" style="1" customWidth="1"/>
    <col min="4625" max="4626" width="9.140625" style="1"/>
    <col min="4627" max="4627" width="14.7109375" style="1" customWidth="1"/>
    <col min="4628" max="4864" width="9.140625" style="1"/>
    <col min="4865" max="4865" width="5" style="1" customWidth="1"/>
    <col min="4866" max="4866" width="3.85546875" style="1" customWidth="1"/>
    <col min="4867" max="4867" width="4.42578125" style="1" customWidth="1"/>
    <col min="4868" max="4868" width="4.140625" style="1" customWidth="1"/>
    <col min="4869" max="4869" width="32.42578125" style="1" customWidth="1"/>
    <col min="4870" max="4870" width="31" style="1" customWidth="1"/>
    <col min="4871" max="4871" width="6.28515625" style="1" customWidth="1"/>
    <col min="4872" max="4873" width="4.42578125" style="1" customWidth="1"/>
    <col min="4874" max="4874" width="12.7109375" style="1" customWidth="1"/>
    <col min="4875" max="4875" width="7.42578125" style="1" customWidth="1"/>
    <col min="4876" max="4876" width="9.42578125" style="1" customWidth="1"/>
    <col min="4877" max="4878" width="0" style="1" hidden="1" customWidth="1"/>
    <col min="4879" max="4879" width="11.85546875" style="1" bestFit="1" customWidth="1"/>
    <col min="4880" max="4880" width="11" style="1" customWidth="1"/>
    <col min="4881" max="4882" width="9.140625" style="1"/>
    <col min="4883" max="4883" width="14.7109375" style="1" customWidth="1"/>
    <col min="4884" max="5120" width="9.140625" style="1"/>
    <col min="5121" max="5121" width="5" style="1" customWidth="1"/>
    <col min="5122" max="5122" width="3.85546875" style="1" customWidth="1"/>
    <col min="5123" max="5123" width="4.42578125" style="1" customWidth="1"/>
    <col min="5124" max="5124" width="4.140625" style="1" customWidth="1"/>
    <col min="5125" max="5125" width="32.42578125" style="1" customWidth="1"/>
    <col min="5126" max="5126" width="31" style="1" customWidth="1"/>
    <col min="5127" max="5127" width="6.28515625" style="1" customWidth="1"/>
    <col min="5128" max="5129" width="4.42578125" style="1" customWidth="1"/>
    <col min="5130" max="5130" width="12.7109375" style="1" customWidth="1"/>
    <col min="5131" max="5131" width="7.42578125" style="1" customWidth="1"/>
    <col min="5132" max="5132" width="9.42578125" style="1" customWidth="1"/>
    <col min="5133" max="5134" width="0" style="1" hidden="1" customWidth="1"/>
    <col min="5135" max="5135" width="11.85546875" style="1" bestFit="1" customWidth="1"/>
    <col min="5136" max="5136" width="11" style="1" customWidth="1"/>
    <col min="5137" max="5138" width="9.140625" style="1"/>
    <col min="5139" max="5139" width="14.7109375" style="1" customWidth="1"/>
    <col min="5140" max="5376" width="9.140625" style="1"/>
    <col min="5377" max="5377" width="5" style="1" customWidth="1"/>
    <col min="5378" max="5378" width="3.85546875" style="1" customWidth="1"/>
    <col min="5379" max="5379" width="4.42578125" style="1" customWidth="1"/>
    <col min="5380" max="5380" width="4.140625" style="1" customWidth="1"/>
    <col min="5381" max="5381" width="32.42578125" style="1" customWidth="1"/>
    <col min="5382" max="5382" width="31" style="1" customWidth="1"/>
    <col min="5383" max="5383" width="6.28515625" style="1" customWidth="1"/>
    <col min="5384" max="5385" width="4.42578125" style="1" customWidth="1"/>
    <col min="5386" max="5386" width="12.7109375" style="1" customWidth="1"/>
    <col min="5387" max="5387" width="7.42578125" style="1" customWidth="1"/>
    <col min="5388" max="5388" width="9.42578125" style="1" customWidth="1"/>
    <col min="5389" max="5390" width="0" style="1" hidden="1" customWidth="1"/>
    <col min="5391" max="5391" width="11.85546875" style="1" bestFit="1" customWidth="1"/>
    <col min="5392" max="5392" width="11" style="1" customWidth="1"/>
    <col min="5393" max="5394" width="9.140625" style="1"/>
    <col min="5395" max="5395" width="14.7109375" style="1" customWidth="1"/>
    <col min="5396" max="5632" width="9.140625" style="1"/>
    <col min="5633" max="5633" width="5" style="1" customWidth="1"/>
    <col min="5634" max="5634" width="3.85546875" style="1" customWidth="1"/>
    <col min="5635" max="5635" width="4.42578125" style="1" customWidth="1"/>
    <col min="5636" max="5636" width="4.140625" style="1" customWidth="1"/>
    <col min="5637" max="5637" width="32.42578125" style="1" customWidth="1"/>
    <col min="5638" max="5638" width="31" style="1" customWidth="1"/>
    <col min="5639" max="5639" width="6.28515625" style="1" customWidth="1"/>
    <col min="5640" max="5641" width="4.42578125" style="1" customWidth="1"/>
    <col min="5642" max="5642" width="12.7109375" style="1" customWidth="1"/>
    <col min="5643" max="5643" width="7.42578125" style="1" customWidth="1"/>
    <col min="5644" max="5644" width="9.42578125" style="1" customWidth="1"/>
    <col min="5645" max="5646" width="0" style="1" hidden="1" customWidth="1"/>
    <col min="5647" max="5647" width="11.85546875" style="1" bestFit="1" customWidth="1"/>
    <col min="5648" max="5648" width="11" style="1" customWidth="1"/>
    <col min="5649" max="5650" width="9.140625" style="1"/>
    <col min="5651" max="5651" width="14.7109375" style="1" customWidth="1"/>
    <col min="5652" max="5888" width="9.140625" style="1"/>
    <col min="5889" max="5889" width="5" style="1" customWidth="1"/>
    <col min="5890" max="5890" width="3.85546875" style="1" customWidth="1"/>
    <col min="5891" max="5891" width="4.42578125" style="1" customWidth="1"/>
    <col min="5892" max="5892" width="4.140625" style="1" customWidth="1"/>
    <col min="5893" max="5893" width="32.42578125" style="1" customWidth="1"/>
    <col min="5894" max="5894" width="31" style="1" customWidth="1"/>
    <col min="5895" max="5895" width="6.28515625" style="1" customWidth="1"/>
    <col min="5896" max="5897" width="4.42578125" style="1" customWidth="1"/>
    <col min="5898" max="5898" width="12.7109375" style="1" customWidth="1"/>
    <col min="5899" max="5899" width="7.42578125" style="1" customWidth="1"/>
    <col min="5900" max="5900" width="9.42578125" style="1" customWidth="1"/>
    <col min="5901" max="5902" width="0" style="1" hidden="1" customWidth="1"/>
    <col min="5903" max="5903" width="11.85546875" style="1" bestFit="1" customWidth="1"/>
    <col min="5904" max="5904" width="11" style="1" customWidth="1"/>
    <col min="5905" max="5906" width="9.140625" style="1"/>
    <col min="5907" max="5907" width="14.7109375" style="1" customWidth="1"/>
    <col min="5908" max="6144" width="9.140625" style="1"/>
    <col min="6145" max="6145" width="5" style="1" customWidth="1"/>
    <col min="6146" max="6146" width="3.85546875" style="1" customWidth="1"/>
    <col min="6147" max="6147" width="4.42578125" style="1" customWidth="1"/>
    <col min="6148" max="6148" width="4.140625" style="1" customWidth="1"/>
    <col min="6149" max="6149" width="32.42578125" style="1" customWidth="1"/>
    <col min="6150" max="6150" width="31" style="1" customWidth="1"/>
    <col min="6151" max="6151" width="6.28515625" style="1" customWidth="1"/>
    <col min="6152" max="6153" width="4.42578125" style="1" customWidth="1"/>
    <col min="6154" max="6154" width="12.7109375" style="1" customWidth="1"/>
    <col min="6155" max="6155" width="7.42578125" style="1" customWidth="1"/>
    <col min="6156" max="6156" width="9.42578125" style="1" customWidth="1"/>
    <col min="6157" max="6158" width="0" style="1" hidden="1" customWidth="1"/>
    <col min="6159" max="6159" width="11.85546875" style="1" bestFit="1" customWidth="1"/>
    <col min="6160" max="6160" width="11" style="1" customWidth="1"/>
    <col min="6161" max="6162" width="9.140625" style="1"/>
    <col min="6163" max="6163" width="14.7109375" style="1" customWidth="1"/>
    <col min="6164" max="6400" width="9.140625" style="1"/>
    <col min="6401" max="6401" width="5" style="1" customWidth="1"/>
    <col min="6402" max="6402" width="3.85546875" style="1" customWidth="1"/>
    <col min="6403" max="6403" width="4.42578125" style="1" customWidth="1"/>
    <col min="6404" max="6404" width="4.140625" style="1" customWidth="1"/>
    <col min="6405" max="6405" width="32.42578125" style="1" customWidth="1"/>
    <col min="6406" max="6406" width="31" style="1" customWidth="1"/>
    <col min="6407" max="6407" width="6.28515625" style="1" customWidth="1"/>
    <col min="6408" max="6409" width="4.42578125" style="1" customWidth="1"/>
    <col min="6410" max="6410" width="12.7109375" style="1" customWidth="1"/>
    <col min="6411" max="6411" width="7.42578125" style="1" customWidth="1"/>
    <col min="6412" max="6412" width="9.42578125" style="1" customWidth="1"/>
    <col min="6413" max="6414" width="0" style="1" hidden="1" customWidth="1"/>
    <col min="6415" max="6415" width="11.85546875" style="1" bestFit="1" customWidth="1"/>
    <col min="6416" max="6416" width="11" style="1" customWidth="1"/>
    <col min="6417" max="6418" width="9.140625" style="1"/>
    <col min="6419" max="6419" width="14.7109375" style="1" customWidth="1"/>
    <col min="6420" max="6656" width="9.140625" style="1"/>
    <col min="6657" max="6657" width="5" style="1" customWidth="1"/>
    <col min="6658" max="6658" width="3.85546875" style="1" customWidth="1"/>
    <col min="6659" max="6659" width="4.42578125" style="1" customWidth="1"/>
    <col min="6660" max="6660" width="4.140625" style="1" customWidth="1"/>
    <col min="6661" max="6661" width="32.42578125" style="1" customWidth="1"/>
    <col min="6662" max="6662" width="31" style="1" customWidth="1"/>
    <col min="6663" max="6663" width="6.28515625" style="1" customWidth="1"/>
    <col min="6664" max="6665" width="4.42578125" style="1" customWidth="1"/>
    <col min="6666" max="6666" width="12.7109375" style="1" customWidth="1"/>
    <col min="6667" max="6667" width="7.42578125" style="1" customWidth="1"/>
    <col min="6668" max="6668" width="9.42578125" style="1" customWidth="1"/>
    <col min="6669" max="6670" width="0" style="1" hidden="1" customWidth="1"/>
    <col min="6671" max="6671" width="11.85546875" style="1" bestFit="1" customWidth="1"/>
    <col min="6672" max="6672" width="11" style="1" customWidth="1"/>
    <col min="6673" max="6674" width="9.140625" style="1"/>
    <col min="6675" max="6675" width="14.7109375" style="1" customWidth="1"/>
    <col min="6676" max="6912" width="9.140625" style="1"/>
    <col min="6913" max="6913" width="5" style="1" customWidth="1"/>
    <col min="6914" max="6914" width="3.85546875" style="1" customWidth="1"/>
    <col min="6915" max="6915" width="4.42578125" style="1" customWidth="1"/>
    <col min="6916" max="6916" width="4.140625" style="1" customWidth="1"/>
    <col min="6917" max="6917" width="32.42578125" style="1" customWidth="1"/>
    <col min="6918" max="6918" width="31" style="1" customWidth="1"/>
    <col min="6919" max="6919" width="6.28515625" style="1" customWidth="1"/>
    <col min="6920" max="6921" width="4.42578125" style="1" customWidth="1"/>
    <col min="6922" max="6922" width="12.7109375" style="1" customWidth="1"/>
    <col min="6923" max="6923" width="7.42578125" style="1" customWidth="1"/>
    <col min="6924" max="6924" width="9.42578125" style="1" customWidth="1"/>
    <col min="6925" max="6926" width="0" style="1" hidden="1" customWidth="1"/>
    <col min="6927" max="6927" width="11.85546875" style="1" bestFit="1" customWidth="1"/>
    <col min="6928" max="6928" width="11" style="1" customWidth="1"/>
    <col min="6929" max="6930" width="9.140625" style="1"/>
    <col min="6931" max="6931" width="14.7109375" style="1" customWidth="1"/>
    <col min="6932" max="7168" width="9.140625" style="1"/>
    <col min="7169" max="7169" width="5" style="1" customWidth="1"/>
    <col min="7170" max="7170" width="3.85546875" style="1" customWidth="1"/>
    <col min="7171" max="7171" width="4.42578125" style="1" customWidth="1"/>
    <col min="7172" max="7172" width="4.140625" style="1" customWidth="1"/>
    <col min="7173" max="7173" width="32.42578125" style="1" customWidth="1"/>
    <col min="7174" max="7174" width="31" style="1" customWidth="1"/>
    <col min="7175" max="7175" width="6.28515625" style="1" customWidth="1"/>
    <col min="7176" max="7177" width="4.42578125" style="1" customWidth="1"/>
    <col min="7178" max="7178" width="12.7109375" style="1" customWidth="1"/>
    <col min="7179" max="7179" width="7.42578125" style="1" customWidth="1"/>
    <col min="7180" max="7180" width="9.42578125" style="1" customWidth="1"/>
    <col min="7181" max="7182" width="0" style="1" hidden="1" customWidth="1"/>
    <col min="7183" max="7183" width="11.85546875" style="1" bestFit="1" customWidth="1"/>
    <col min="7184" max="7184" width="11" style="1" customWidth="1"/>
    <col min="7185" max="7186" width="9.140625" style="1"/>
    <col min="7187" max="7187" width="14.7109375" style="1" customWidth="1"/>
    <col min="7188" max="7424" width="9.140625" style="1"/>
    <col min="7425" max="7425" width="5" style="1" customWidth="1"/>
    <col min="7426" max="7426" width="3.85546875" style="1" customWidth="1"/>
    <col min="7427" max="7427" width="4.42578125" style="1" customWidth="1"/>
    <col min="7428" max="7428" width="4.140625" style="1" customWidth="1"/>
    <col min="7429" max="7429" width="32.42578125" style="1" customWidth="1"/>
    <col min="7430" max="7430" width="31" style="1" customWidth="1"/>
    <col min="7431" max="7431" width="6.28515625" style="1" customWidth="1"/>
    <col min="7432" max="7433" width="4.42578125" style="1" customWidth="1"/>
    <col min="7434" max="7434" width="12.7109375" style="1" customWidth="1"/>
    <col min="7435" max="7435" width="7.42578125" style="1" customWidth="1"/>
    <col min="7436" max="7436" width="9.42578125" style="1" customWidth="1"/>
    <col min="7437" max="7438" width="0" style="1" hidden="1" customWidth="1"/>
    <col min="7439" max="7439" width="11.85546875" style="1" bestFit="1" customWidth="1"/>
    <col min="7440" max="7440" width="11" style="1" customWidth="1"/>
    <col min="7441" max="7442" width="9.140625" style="1"/>
    <col min="7443" max="7443" width="14.7109375" style="1" customWidth="1"/>
    <col min="7444" max="7680" width="9.140625" style="1"/>
    <col min="7681" max="7681" width="5" style="1" customWidth="1"/>
    <col min="7682" max="7682" width="3.85546875" style="1" customWidth="1"/>
    <col min="7683" max="7683" width="4.42578125" style="1" customWidth="1"/>
    <col min="7684" max="7684" width="4.140625" style="1" customWidth="1"/>
    <col min="7685" max="7685" width="32.42578125" style="1" customWidth="1"/>
    <col min="7686" max="7686" width="31" style="1" customWidth="1"/>
    <col min="7687" max="7687" width="6.28515625" style="1" customWidth="1"/>
    <col min="7688" max="7689" width="4.42578125" style="1" customWidth="1"/>
    <col min="7690" max="7690" width="12.7109375" style="1" customWidth="1"/>
    <col min="7691" max="7691" width="7.42578125" style="1" customWidth="1"/>
    <col min="7692" max="7692" width="9.42578125" style="1" customWidth="1"/>
    <col min="7693" max="7694" width="0" style="1" hidden="1" customWidth="1"/>
    <col min="7695" max="7695" width="11.85546875" style="1" bestFit="1" customWidth="1"/>
    <col min="7696" max="7696" width="11" style="1" customWidth="1"/>
    <col min="7697" max="7698" width="9.140625" style="1"/>
    <col min="7699" max="7699" width="14.7109375" style="1" customWidth="1"/>
    <col min="7700" max="7936" width="9.140625" style="1"/>
    <col min="7937" max="7937" width="5" style="1" customWidth="1"/>
    <col min="7938" max="7938" width="3.85546875" style="1" customWidth="1"/>
    <col min="7939" max="7939" width="4.42578125" style="1" customWidth="1"/>
    <col min="7940" max="7940" width="4.140625" style="1" customWidth="1"/>
    <col min="7941" max="7941" width="32.42578125" style="1" customWidth="1"/>
    <col min="7942" max="7942" width="31" style="1" customWidth="1"/>
    <col min="7943" max="7943" width="6.28515625" style="1" customWidth="1"/>
    <col min="7944" max="7945" width="4.42578125" style="1" customWidth="1"/>
    <col min="7946" max="7946" width="12.7109375" style="1" customWidth="1"/>
    <col min="7947" max="7947" width="7.42578125" style="1" customWidth="1"/>
    <col min="7948" max="7948" width="9.42578125" style="1" customWidth="1"/>
    <col min="7949" max="7950" width="0" style="1" hidden="1" customWidth="1"/>
    <col min="7951" max="7951" width="11.85546875" style="1" bestFit="1" customWidth="1"/>
    <col min="7952" max="7952" width="11" style="1" customWidth="1"/>
    <col min="7953" max="7954" width="9.140625" style="1"/>
    <col min="7955" max="7955" width="14.7109375" style="1" customWidth="1"/>
    <col min="7956" max="8192" width="9.140625" style="1"/>
    <col min="8193" max="8193" width="5" style="1" customWidth="1"/>
    <col min="8194" max="8194" width="3.85546875" style="1" customWidth="1"/>
    <col min="8195" max="8195" width="4.42578125" style="1" customWidth="1"/>
    <col min="8196" max="8196" width="4.140625" style="1" customWidth="1"/>
    <col min="8197" max="8197" width="32.42578125" style="1" customWidth="1"/>
    <col min="8198" max="8198" width="31" style="1" customWidth="1"/>
    <col min="8199" max="8199" width="6.28515625" style="1" customWidth="1"/>
    <col min="8200" max="8201" width="4.42578125" style="1" customWidth="1"/>
    <col min="8202" max="8202" width="12.7109375" style="1" customWidth="1"/>
    <col min="8203" max="8203" width="7.42578125" style="1" customWidth="1"/>
    <col min="8204" max="8204" width="9.42578125" style="1" customWidth="1"/>
    <col min="8205" max="8206" width="0" style="1" hidden="1" customWidth="1"/>
    <col min="8207" max="8207" width="11.85546875" style="1" bestFit="1" customWidth="1"/>
    <col min="8208" max="8208" width="11" style="1" customWidth="1"/>
    <col min="8209" max="8210" width="9.140625" style="1"/>
    <col min="8211" max="8211" width="14.7109375" style="1" customWidth="1"/>
    <col min="8212" max="8448" width="9.140625" style="1"/>
    <col min="8449" max="8449" width="5" style="1" customWidth="1"/>
    <col min="8450" max="8450" width="3.85546875" style="1" customWidth="1"/>
    <col min="8451" max="8451" width="4.42578125" style="1" customWidth="1"/>
    <col min="8452" max="8452" width="4.140625" style="1" customWidth="1"/>
    <col min="8453" max="8453" width="32.42578125" style="1" customWidth="1"/>
    <col min="8454" max="8454" width="31" style="1" customWidth="1"/>
    <col min="8455" max="8455" width="6.28515625" style="1" customWidth="1"/>
    <col min="8456" max="8457" width="4.42578125" style="1" customWidth="1"/>
    <col min="8458" max="8458" width="12.7109375" style="1" customWidth="1"/>
    <col min="8459" max="8459" width="7.42578125" style="1" customWidth="1"/>
    <col min="8460" max="8460" width="9.42578125" style="1" customWidth="1"/>
    <col min="8461" max="8462" width="0" style="1" hidden="1" customWidth="1"/>
    <col min="8463" max="8463" width="11.85546875" style="1" bestFit="1" customWidth="1"/>
    <col min="8464" max="8464" width="11" style="1" customWidth="1"/>
    <col min="8465" max="8466" width="9.140625" style="1"/>
    <col min="8467" max="8467" width="14.7109375" style="1" customWidth="1"/>
    <col min="8468" max="8704" width="9.140625" style="1"/>
    <col min="8705" max="8705" width="5" style="1" customWidth="1"/>
    <col min="8706" max="8706" width="3.85546875" style="1" customWidth="1"/>
    <col min="8707" max="8707" width="4.42578125" style="1" customWidth="1"/>
    <col min="8708" max="8708" width="4.140625" style="1" customWidth="1"/>
    <col min="8709" max="8709" width="32.42578125" style="1" customWidth="1"/>
    <col min="8710" max="8710" width="31" style="1" customWidth="1"/>
    <col min="8711" max="8711" width="6.28515625" style="1" customWidth="1"/>
    <col min="8712" max="8713" width="4.42578125" style="1" customWidth="1"/>
    <col min="8714" max="8714" width="12.7109375" style="1" customWidth="1"/>
    <col min="8715" max="8715" width="7.42578125" style="1" customWidth="1"/>
    <col min="8716" max="8716" width="9.42578125" style="1" customWidth="1"/>
    <col min="8717" max="8718" width="0" style="1" hidden="1" customWidth="1"/>
    <col min="8719" max="8719" width="11.85546875" style="1" bestFit="1" customWidth="1"/>
    <col min="8720" max="8720" width="11" style="1" customWidth="1"/>
    <col min="8721" max="8722" width="9.140625" style="1"/>
    <col min="8723" max="8723" width="14.7109375" style="1" customWidth="1"/>
    <col min="8724" max="8960" width="9.140625" style="1"/>
    <col min="8961" max="8961" width="5" style="1" customWidth="1"/>
    <col min="8962" max="8962" width="3.85546875" style="1" customWidth="1"/>
    <col min="8963" max="8963" width="4.42578125" style="1" customWidth="1"/>
    <col min="8964" max="8964" width="4.140625" style="1" customWidth="1"/>
    <col min="8965" max="8965" width="32.42578125" style="1" customWidth="1"/>
    <col min="8966" max="8966" width="31" style="1" customWidth="1"/>
    <col min="8967" max="8967" width="6.28515625" style="1" customWidth="1"/>
    <col min="8968" max="8969" width="4.42578125" style="1" customWidth="1"/>
    <col min="8970" max="8970" width="12.7109375" style="1" customWidth="1"/>
    <col min="8971" max="8971" width="7.42578125" style="1" customWidth="1"/>
    <col min="8972" max="8972" width="9.42578125" style="1" customWidth="1"/>
    <col min="8973" max="8974" width="0" style="1" hidden="1" customWidth="1"/>
    <col min="8975" max="8975" width="11.85546875" style="1" bestFit="1" customWidth="1"/>
    <col min="8976" max="8976" width="11" style="1" customWidth="1"/>
    <col min="8977" max="8978" width="9.140625" style="1"/>
    <col min="8979" max="8979" width="14.7109375" style="1" customWidth="1"/>
    <col min="8980" max="9216" width="9.140625" style="1"/>
    <col min="9217" max="9217" width="5" style="1" customWidth="1"/>
    <col min="9218" max="9218" width="3.85546875" style="1" customWidth="1"/>
    <col min="9219" max="9219" width="4.42578125" style="1" customWidth="1"/>
    <col min="9220" max="9220" width="4.140625" style="1" customWidth="1"/>
    <col min="9221" max="9221" width="32.42578125" style="1" customWidth="1"/>
    <col min="9222" max="9222" width="31" style="1" customWidth="1"/>
    <col min="9223" max="9223" width="6.28515625" style="1" customWidth="1"/>
    <col min="9224" max="9225" width="4.42578125" style="1" customWidth="1"/>
    <col min="9226" max="9226" width="12.7109375" style="1" customWidth="1"/>
    <col min="9227" max="9227" width="7.42578125" style="1" customWidth="1"/>
    <col min="9228" max="9228" width="9.42578125" style="1" customWidth="1"/>
    <col min="9229" max="9230" width="0" style="1" hidden="1" customWidth="1"/>
    <col min="9231" max="9231" width="11.85546875" style="1" bestFit="1" customWidth="1"/>
    <col min="9232" max="9232" width="11" style="1" customWidth="1"/>
    <col min="9233" max="9234" width="9.140625" style="1"/>
    <col min="9235" max="9235" width="14.7109375" style="1" customWidth="1"/>
    <col min="9236" max="9472" width="9.140625" style="1"/>
    <col min="9473" max="9473" width="5" style="1" customWidth="1"/>
    <col min="9474" max="9474" width="3.85546875" style="1" customWidth="1"/>
    <col min="9475" max="9475" width="4.42578125" style="1" customWidth="1"/>
    <col min="9476" max="9476" width="4.140625" style="1" customWidth="1"/>
    <col min="9477" max="9477" width="32.42578125" style="1" customWidth="1"/>
    <col min="9478" max="9478" width="31" style="1" customWidth="1"/>
    <col min="9479" max="9479" width="6.28515625" style="1" customWidth="1"/>
    <col min="9480" max="9481" width="4.42578125" style="1" customWidth="1"/>
    <col min="9482" max="9482" width="12.7109375" style="1" customWidth="1"/>
    <col min="9483" max="9483" width="7.42578125" style="1" customWidth="1"/>
    <col min="9484" max="9484" width="9.42578125" style="1" customWidth="1"/>
    <col min="9485" max="9486" width="0" style="1" hidden="1" customWidth="1"/>
    <col min="9487" max="9487" width="11.85546875" style="1" bestFit="1" customWidth="1"/>
    <col min="9488" max="9488" width="11" style="1" customWidth="1"/>
    <col min="9489" max="9490" width="9.140625" style="1"/>
    <col min="9491" max="9491" width="14.7109375" style="1" customWidth="1"/>
    <col min="9492" max="9728" width="9.140625" style="1"/>
    <col min="9729" max="9729" width="5" style="1" customWidth="1"/>
    <col min="9730" max="9730" width="3.85546875" style="1" customWidth="1"/>
    <col min="9731" max="9731" width="4.42578125" style="1" customWidth="1"/>
    <col min="9732" max="9732" width="4.140625" style="1" customWidth="1"/>
    <col min="9733" max="9733" width="32.42578125" style="1" customWidth="1"/>
    <col min="9734" max="9734" width="31" style="1" customWidth="1"/>
    <col min="9735" max="9735" width="6.28515625" style="1" customWidth="1"/>
    <col min="9736" max="9737" width="4.42578125" style="1" customWidth="1"/>
    <col min="9738" max="9738" width="12.7109375" style="1" customWidth="1"/>
    <col min="9739" max="9739" width="7.42578125" style="1" customWidth="1"/>
    <col min="9740" max="9740" width="9.42578125" style="1" customWidth="1"/>
    <col min="9741" max="9742" width="0" style="1" hidden="1" customWidth="1"/>
    <col min="9743" max="9743" width="11.85546875" style="1" bestFit="1" customWidth="1"/>
    <col min="9744" max="9744" width="11" style="1" customWidth="1"/>
    <col min="9745" max="9746" width="9.140625" style="1"/>
    <col min="9747" max="9747" width="14.7109375" style="1" customWidth="1"/>
    <col min="9748" max="9984" width="9.140625" style="1"/>
    <col min="9985" max="9985" width="5" style="1" customWidth="1"/>
    <col min="9986" max="9986" width="3.85546875" style="1" customWidth="1"/>
    <col min="9987" max="9987" width="4.42578125" style="1" customWidth="1"/>
    <col min="9988" max="9988" width="4.140625" style="1" customWidth="1"/>
    <col min="9989" max="9989" width="32.42578125" style="1" customWidth="1"/>
    <col min="9990" max="9990" width="31" style="1" customWidth="1"/>
    <col min="9991" max="9991" width="6.28515625" style="1" customWidth="1"/>
    <col min="9992" max="9993" width="4.42578125" style="1" customWidth="1"/>
    <col min="9994" max="9994" width="12.7109375" style="1" customWidth="1"/>
    <col min="9995" max="9995" width="7.42578125" style="1" customWidth="1"/>
    <col min="9996" max="9996" width="9.42578125" style="1" customWidth="1"/>
    <col min="9997" max="9998" width="0" style="1" hidden="1" customWidth="1"/>
    <col min="9999" max="9999" width="11.85546875" style="1" bestFit="1" customWidth="1"/>
    <col min="10000" max="10000" width="11" style="1" customWidth="1"/>
    <col min="10001" max="10002" width="9.140625" style="1"/>
    <col min="10003" max="10003" width="14.7109375" style="1" customWidth="1"/>
    <col min="10004" max="10240" width="9.140625" style="1"/>
    <col min="10241" max="10241" width="5" style="1" customWidth="1"/>
    <col min="10242" max="10242" width="3.85546875" style="1" customWidth="1"/>
    <col min="10243" max="10243" width="4.42578125" style="1" customWidth="1"/>
    <col min="10244" max="10244" width="4.140625" style="1" customWidth="1"/>
    <col min="10245" max="10245" width="32.42578125" style="1" customWidth="1"/>
    <col min="10246" max="10246" width="31" style="1" customWidth="1"/>
    <col min="10247" max="10247" width="6.28515625" style="1" customWidth="1"/>
    <col min="10248" max="10249" width="4.42578125" style="1" customWidth="1"/>
    <col min="10250" max="10250" width="12.7109375" style="1" customWidth="1"/>
    <col min="10251" max="10251" width="7.42578125" style="1" customWidth="1"/>
    <col min="10252" max="10252" width="9.42578125" style="1" customWidth="1"/>
    <col min="10253" max="10254" width="0" style="1" hidden="1" customWidth="1"/>
    <col min="10255" max="10255" width="11.85546875" style="1" bestFit="1" customWidth="1"/>
    <col min="10256" max="10256" width="11" style="1" customWidth="1"/>
    <col min="10257" max="10258" width="9.140625" style="1"/>
    <col min="10259" max="10259" width="14.7109375" style="1" customWidth="1"/>
    <col min="10260" max="10496" width="9.140625" style="1"/>
    <col min="10497" max="10497" width="5" style="1" customWidth="1"/>
    <col min="10498" max="10498" width="3.85546875" style="1" customWidth="1"/>
    <col min="10499" max="10499" width="4.42578125" style="1" customWidth="1"/>
    <col min="10500" max="10500" width="4.140625" style="1" customWidth="1"/>
    <col min="10501" max="10501" width="32.42578125" style="1" customWidth="1"/>
    <col min="10502" max="10502" width="31" style="1" customWidth="1"/>
    <col min="10503" max="10503" width="6.28515625" style="1" customWidth="1"/>
    <col min="10504" max="10505" width="4.42578125" style="1" customWidth="1"/>
    <col min="10506" max="10506" width="12.7109375" style="1" customWidth="1"/>
    <col min="10507" max="10507" width="7.42578125" style="1" customWidth="1"/>
    <col min="10508" max="10508" width="9.42578125" style="1" customWidth="1"/>
    <col min="10509" max="10510" width="0" style="1" hidden="1" customWidth="1"/>
    <col min="10511" max="10511" width="11.85546875" style="1" bestFit="1" customWidth="1"/>
    <col min="10512" max="10512" width="11" style="1" customWidth="1"/>
    <col min="10513" max="10514" width="9.140625" style="1"/>
    <col min="10515" max="10515" width="14.7109375" style="1" customWidth="1"/>
    <col min="10516" max="10752" width="9.140625" style="1"/>
    <col min="10753" max="10753" width="5" style="1" customWidth="1"/>
    <col min="10754" max="10754" width="3.85546875" style="1" customWidth="1"/>
    <col min="10755" max="10755" width="4.42578125" style="1" customWidth="1"/>
    <col min="10756" max="10756" width="4.140625" style="1" customWidth="1"/>
    <col min="10757" max="10757" width="32.42578125" style="1" customWidth="1"/>
    <col min="10758" max="10758" width="31" style="1" customWidth="1"/>
    <col min="10759" max="10759" width="6.28515625" style="1" customWidth="1"/>
    <col min="10760" max="10761" width="4.42578125" style="1" customWidth="1"/>
    <col min="10762" max="10762" width="12.7109375" style="1" customWidth="1"/>
    <col min="10763" max="10763" width="7.42578125" style="1" customWidth="1"/>
    <col min="10764" max="10764" width="9.42578125" style="1" customWidth="1"/>
    <col min="10765" max="10766" width="0" style="1" hidden="1" customWidth="1"/>
    <col min="10767" max="10767" width="11.85546875" style="1" bestFit="1" customWidth="1"/>
    <col min="10768" max="10768" width="11" style="1" customWidth="1"/>
    <col min="10769" max="10770" width="9.140625" style="1"/>
    <col min="10771" max="10771" width="14.7109375" style="1" customWidth="1"/>
    <col min="10772" max="11008" width="9.140625" style="1"/>
    <col min="11009" max="11009" width="5" style="1" customWidth="1"/>
    <col min="11010" max="11010" width="3.85546875" style="1" customWidth="1"/>
    <col min="11011" max="11011" width="4.42578125" style="1" customWidth="1"/>
    <col min="11012" max="11012" width="4.140625" style="1" customWidth="1"/>
    <col min="11013" max="11013" width="32.42578125" style="1" customWidth="1"/>
    <col min="11014" max="11014" width="31" style="1" customWidth="1"/>
    <col min="11015" max="11015" width="6.28515625" style="1" customWidth="1"/>
    <col min="11016" max="11017" width="4.42578125" style="1" customWidth="1"/>
    <col min="11018" max="11018" width="12.7109375" style="1" customWidth="1"/>
    <col min="11019" max="11019" width="7.42578125" style="1" customWidth="1"/>
    <col min="11020" max="11020" width="9.42578125" style="1" customWidth="1"/>
    <col min="11021" max="11022" width="0" style="1" hidden="1" customWidth="1"/>
    <col min="11023" max="11023" width="11.85546875" style="1" bestFit="1" customWidth="1"/>
    <col min="11024" max="11024" width="11" style="1" customWidth="1"/>
    <col min="11025" max="11026" width="9.140625" style="1"/>
    <col min="11027" max="11027" width="14.7109375" style="1" customWidth="1"/>
    <col min="11028" max="11264" width="9.140625" style="1"/>
    <col min="11265" max="11265" width="5" style="1" customWidth="1"/>
    <col min="11266" max="11266" width="3.85546875" style="1" customWidth="1"/>
    <col min="11267" max="11267" width="4.42578125" style="1" customWidth="1"/>
    <col min="11268" max="11268" width="4.140625" style="1" customWidth="1"/>
    <col min="11269" max="11269" width="32.42578125" style="1" customWidth="1"/>
    <col min="11270" max="11270" width="31" style="1" customWidth="1"/>
    <col min="11271" max="11271" width="6.28515625" style="1" customWidth="1"/>
    <col min="11272" max="11273" width="4.42578125" style="1" customWidth="1"/>
    <col min="11274" max="11274" width="12.7109375" style="1" customWidth="1"/>
    <col min="11275" max="11275" width="7.42578125" style="1" customWidth="1"/>
    <col min="11276" max="11276" width="9.42578125" style="1" customWidth="1"/>
    <col min="11277" max="11278" width="0" style="1" hidden="1" customWidth="1"/>
    <col min="11279" max="11279" width="11.85546875" style="1" bestFit="1" customWidth="1"/>
    <col min="11280" max="11280" width="11" style="1" customWidth="1"/>
    <col min="11281" max="11282" width="9.140625" style="1"/>
    <col min="11283" max="11283" width="14.7109375" style="1" customWidth="1"/>
    <col min="11284" max="11520" width="9.140625" style="1"/>
    <col min="11521" max="11521" width="5" style="1" customWidth="1"/>
    <col min="11522" max="11522" width="3.85546875" style="1" customWidth="1"/>
    <col min="11523" max="11523" width="4.42578125" style="1" customWidth="1"/>
    <col min="11524" max="11524" width="4.140625" style="1" customWidth="1"/>
    <col min="11525" max="11525" width="32.42578125" style="1" customWidth="1"/>
    <col min="11526" max="11526" width="31" style="1" customWidth="1"/>
    <col min="11527" max="11527" width="6.28515625" style="1" customWidth="1"/>
    <col min="11528" max="11529" width="4.42578125" style="1" customWidth="1"/>
    <col min="11530" max="11530" width="12.7109375" style="1" customWidth="1"/>
    <col min="11531" max="11531" width="7.42578125" style="1" customWidth="1"/>
    <col min="11532" max="11532" width="9.42578125" style="1" customWidth="1"/>
    <col min="11533" max="11534" width="0" style="1" hidden="1" customWidth="1"/>
    <col min="11535" max="11535" width="11.85546875" style="1" bestFit="1" customWidth="1"/>
    <col min="11536" max="11536" width="11" style="1" customWidth="1"/>
    <col min="11537" max="11538" width="9.140625" style="1"/>
    <col min="11539" max="11539" width="14.7109375" style="1" customWidth="1"/>
    <col min="11540" max="11776" width="9.140625" style="1"/>
    <col min="11777" max="11777" width="5" style="1" customWidth="1"/>
    <col min="11778" max="11778" width="3.85546875" style="1" customWidth="1"/>
    <col min="11779" max="11779" width="4.42578125" style="1" customWidth="1"/>
    <col min="11780" max="11780" width="4.140625" style="1" customWidth="1"/>
    <col min="11781" max="11781" width="32.42578125" style="1" customWidth="1"/>
    <col min="11782" max="11782" width="31" style="1" customWidth="1"/>
    <col min="11783" max="11783" width="6.28515625" style="1" customWidth="1"/>
    <col min="11784" max="11785" width="4.42578125" style="1" customWidth="1"/>
    <col min="11786" max="11786" width="12.7109375" style="1" customWidth="1"/>
    <col min="11787" max="11787" width="7.42578125" style="1" customWidth="1"/>
    <col min="11788" max="11788" width="9.42578125" style="1" customWidth="1"/>
    <col min="11789" max="11790" width="0" style="1" hidden="1" customWidth="1"/>
    <col min="11791" max="11791" width="11.85546875" style="1" bestFit="1" customWidth="1"/>
    <col min="11792" max="11792" width="11" style="1" customWidth="1"/>
    <col min="11793" max="11794" width="9.140625" style="1"/>
    <col min="11795" max="11795" width="14.7109375" style="1" customWidth="1"/>
    <col min="11796" max="12032" width="9.140625" style="1"/>
    <col min="12033" max="12033" width="5" style="1" customWidth="1"/>
    <col min="12034" max="12034" width="3.85546875" style="1" customWidth="1"/>
    <col min="12035" max="12035" width="4.42578125" style="1" customWidth="1"/>
    <col min="12036" max="12036" width="4.140625" style="1" customWidth="1"/>
    <col min="12037" max="12037" width="32.42578125" style="1" customWidth="1"/>
    <col min="12038" max="12038" width="31" style="1" customWidth="1"/>
    <col min="12039" max="12039" width="6.28515625" style="1" customWidth="1"/>
    <col min="12040" max="12041" width="4.42578125" style="1" customWidth="1"/>
    <col min="12042" max="12042" width="12.7109375" style="1" customWidth="1"/>
    <col min="12043" max="12043" width="7.42578125" style="1" customWidth="1"/>
    <col min="12044" max="12044" width="9.42578125" style="1" customWidth="1"/>
    <col min="12045" max="12046" width="0" style="1" hidden="1" customWidth="1"/>
    <col min="12047" max="12047" width="11.85546875" style="1" bestFit="1" customWidth="1"/>
    <col min="12048" max="12048" width="11" style="1" customWidth="1"/>
    <col min="12049" max="12050" width="9.140625" style="1"/>
    <col min="12051" max="12051" width="14.7109375" style="1" customWidth="1"/>
    <col min="12052" max="12288" width="9.140625" style="1"/>
    <col min="12289" max="12289" width="5" style="1" customWidth="1"/>
    <col min="12290" max="12290" width="3.85546875" style="1" customWidth="1"/>
    <col min="12291" max="12291" width="4.42578125" style="1" customWidth="1"/>
    <col min="12292" max="12292" width="4.140625" style="1" customWidth="1"/>
    <col min="12293" max="12293" width="32.42578125" style="1" customWidth="1"/>
    <col min="12294" max="12294" width="31" style="1" customWidth="1"/>
    <col min="12295" max="12295" width="6.28515625" style="1" customWidth="1"/>
    <col min="12296" max="12297" width="4.42578125" style="1" customWidth="1"/>
    <col min="12298" max="12298" width="12.7109375" style="1" customWidth="1"/>
    <col min="12299" max="12299" width="7.42578125" style="1" customWidth="1"/>
    <col min="12300" max="12300" width="9.42578125" style="1" customWidth="1"/>
    <col min="12301" max="12302" width="0" style="1" hidden="1" customWidth="1"/>
    <col min="12303" max="12303" width="11.85546875" style="1" bestFit="1" customWidth="1"/>
    <col min="12304" max="12304" width="11" style="1" customWidth="1"/>
    <col min="12305" max="12306" width="9.140625" style="1"/>
    <col min="12307" max="12307" width="14.7109375" style="1" customWidth="1"/>
    <col min="12308" max="12544" width="9.140625" style="1"/>
    <col min="12545" max="12545" width="5" style="1" customWidth="1"/>
    <col min="12546" max="12546" width="3.85546875" style="1" customWidth="1"/>
    <col min="12547" max="12547" width="4.42578125" style="1" customWidth="1"/>
    <col min="12548" max="12548" width="4.140625" style="1" customWidth="1"/>
    <col min="12549" max="12549" width="32.42578125" style="1" customWidth="1"/>
    <col min="12550" max="12550" width="31" style="1" customWidth="1"/>
    <col min="12551" max="12551" width="6.28515625" style="1" customWidth="1"/>
    <col min="12552" max="12553" width="4.42578125" style="1" customWidth="1"/>
    <col min="12554" max="12554" width="12.7109375" style="1" customWidth="1"/>
    <col min="12555" max="12555" width="7.42578125" style="1" customWidth="1"/>
    <col min="12556" max="12556" width="9.42578125" style="1" customWidth="1"/>
    <col min="12557" max="12558" width="0" style="1" hidden="1" customWidth="1"/>
    <col min="12559" max="12559" width="11.85546875" style="1" bestFit="1" customWidth="1"/>
    <col min="12560" max="12560" width="11" style="1" customWidth="1"/>
    <col min="12561" max="12562" width="9.140625" style="1"/>
    <col min="12563" max="12563" width="14.7109375" style="1" customWidth="1"/>
    <col min="12564" max="12800" width="9.140625" style="1"/>
    <col min="12801" max="12801" width="5" style="1" customWidth="1"/>
    <col min="12802" max="12802" width="3.85546875" style="1" customWidth="1"/>
    <col min="12803" max="12803" width="4.42578125" style="1" customWidth="1"/>
    <col min="12804" max="12804" width="4.140625" style="1" customWidth="1"/>
    <col min="12805" max="12805" width="32.42578125" style="1" customWidth="1"/>
    <col min="12806" max="12806" width="31" style="1" customWidth="1"/>
    <col min="12807" max="12807" width="6.28515625" style="1" customWidth="1"/>
    <col min="12808" max="12809" width="4.42578125" style="1" customWidth="1"/>
    <col min="12810" max="12810" width="12.7109375" style="1" customWidth="1"/>
    <col min="12811" max="12811" width="7.42578125" style="1" customWidth="1"/>
    <col min="12812" max="12812" width="9.42578125" style="1" customWidth="1"/>
    <col min="12813" max="12814" width="0" style="1" hidden="1" customWidth="1"/>
    <col min="12815" max="12815" width="11.85546875" style="1" bestFit="1" customWidth="1"/>
    <col min="12816" max="12816" width="11" style="1" customWidth="1"/>
    <col min="12817" max="12818" width="9.140625" style="1"/>
    <col min="12819" max="12819" width="14.7109375" style="1" customWidth="1"/>
    <col min="12820" max="13056" width="9.140625" style="1"/>
    <col min="13057" max="13057" width="5" style="1" customWidth="1"/>
    <col min="13058" max="13058" width="3.85546875" style="1" customWidth="1"/>
    <col min="13059" max="13059" width="4.42578125" style="1" customWidth="1"/>
    <col min="13060" max="13060" width="4.140625" style="1" customWidth="1"/>
    <col min="13061" max="13061" width="32.42578125" style="1" customWidth="1"/>
    <col min="13062" max="13062" width="31" style="1" customWidth="1"/>
    <col min="13063" max="13063" width="6.28515625" style="1" customWidth="1"/>
    <col min="13064" max="13065" width="4.42578125" style="1" customWidth="1"/>
    <col min="13066" max="13066" width="12.7109375" style="1" customWidth="1"/>
    <col min="13067" max="13067" width="7.42578125" style="1" customWidth="1"/>
    <col min="13068" max="13068" width="9.42578125" style="1" customWidth="1"/>
    <col min="13069" max="13070" width="0" style="1" hidden="1" customWidth="1"/>
    <col min="13071" max="13071" width="11.85546875" style="1" bestFit="1" customWidth="1"/>
    <col min="13072" max="13072" width="11" style="1" customWidth="1"/>
    <col min="13073" max="13074" width="9.140625" style="1"/>
    <col min="13075" max="13075" width="14.7109375" style="1" customWidth="1"/>
    <col min="13076" max="13312" width="9.140625" style="1"/>
    <col min="13313" max="13313" width="5" style="1" customWidth="1"/>
    <col min="13314" max="13314" width="3.85546875" style="1" customWidth="1"/>
    <col min="13315" max="13315" width="4.42578125" style="1" customWidth="1"/>
    <col min="13316" max="13316" width="4.140625" style="1" customWidth="1"/>
    <col min="13317" max="13317" width="32.42578125" style="1" customWidth="1"/>
    <col min="13318" max="13318" width="31" style="1" customWidth="1"/>
    <col min="13319" max="13319" width="6.28515625" style="1" customWidth="1"/>
    <col min="13320" max="13321" width="4.42578125" style="1" customWidth="1"/>
    <col min="13322" max="13322" width="12.7109375" style="1" customWidth="1"/>
    <col min="13323" max="13323" width="7.42578125" style="1" customWidth="1"/>
    <col min="13324" max="13324" width="9.42578125" style="1" customWidth="1"/>
    <col min="13325" max="13326" width="0" style="1" hidden="1" customWidth="1"/>
    <col min="13327" max="13327" width="11.85546875" style="1" bestFit="1" customWidth="1"/>
    <col min="13328" max="13328" width="11" style="1" customWidth="1"/>
    <col min="13329" max="13330" width="9.140625" style="1"/>
    <col min="13331" max="13331" width="14.7109375" style="1" customWidth="1"/>
    <col min="13332" max="13568" width="9.140625" style="1"/>
    <col min="13569" max="13569" width="5" style="1" customWidth="1"/>
    <col min="13570" max="13570" width="3.85546875" style="1" customWidth="1"/>
    <col min="13571" max="13571" width="4.42578125" style="1" customWidth="1"/>
    <col min="13572" max="13572" width="4.140625" style="1" customWidth="1"/>
    <col min="13573" max="13573" width="32.42578125" style="1" customWidth="1"/>
    <col min="13574" max="13574" width="31" style="1" customWidth="1"/>
    <col min="13575" max="13575" width="6.28515625" style="1" customWidth="1"/>
    <col min="13576" max="13577" width="4.42578125" style="1" customWidth="1"/>
    <col min="13578" max="13578" width="12.7109375" style="1" customWidth="1"/>
    <col min="13579" max="13579" width="7.42578125" style="1" customWidth="1"/>
    <col min="13580" max="13580" width="9.42578125" style="1" customWidth="1"/>
    <col min="13581" max="13582" width="0" style="1" hidden="1" customWidth="1"/>
    <col min="13583" max="13583" width="11.85546875" style="1" bestFit="1" customWidth="1"/>
    <col min="13584" max="13584" width="11" style="1" customWidth="1"/>
    <col min="13585" max="13586" width="9.140625" style="1"/>
    <col min="13587" max="13587" width="14.7109375" style="1" customWidth="1"/>
    <col min="13588" max="13824" width="9.140625" style="1"/>
    <col min="13825" max="13825" width="5" style="1" customWidth="1"/>
    <col min="13826" max="13826" width="3.85546875" style="1" customWidth="1"/>
    <col min="13827" max="13827" width="4.42578125" style="1" customWidth="1"/>
    <col min="13828" max="13828" width="4.140625" style="1" customWidth="1"/>
    <col min="13829" max="13829" width="32.42578125" style="1" customWidth="1"/>
    <col min="13830" max="13830" width="31" style="1" customWidth="1"/>
    <col min="13831" max="13831" width="6.28515625" style="1" customWidth="1"/>
    <col min="13832" max="13833" width="4.42578125" style="1" customWidth="1"/>
    <col min="13834" max="13834" width="12.7109375" style="1" customWidth="1"/>
    <col min="13835" max="13835" width="7.42578125" style="1" customWidth="1"/>
    <col min="13836" max="13836" width="9.42578125" style="1" customWidth="1"/>
    <col min="13837" max="13838" width="0" style="1" hidden="1" customWidth="1"/>
    <col min="13839" max="13839" width="11.85546875" style="1" bestFit="1" customWidth="1"/>
    <col min="13840" max="13840" width="11" style="1" customWidth="1"/>
    <col min="13841" max="13842" width="9.140625" style="1"/>
    <col min="13843" max="13843" width="14.7109375" style="1" customWidth="1"/>
    <col min="13844" max="14080" width="9.140625" style="1"/>
    <col min="14081" max="14081" width="5" style="1" customWidth="1"/>
    <col min="14082" max="14082" width="3.85546875" style="1" customWidth="1"/>
    <col min="14083" max="14083" width="4.42578125" style="1" customWidth="1"/>
    <col min="14084" max="14084" width="4.140625" style="1" customWidth="1"/>
    <col min="14085" max="14085" width="32.42578125" style="1" customWidth="1"/>
    <col min="14086" max="14086" width="31" style="1" customWidth="1"/>
    <col min="14087" max="14087" width="6.28515625" style="1" customWidth="1"/>
    <col min="14088" max="14089" width="4.42578125" style="1" customWidth="1"/>
    <col min="14090" max="14090" width="12.7109375" style="1" customWidth="1"/>
    <col min="14091" max="14091" width="7.42578125" style="1" customWidth="1"/>
    <col min="14092" max="14092" width="9.42578125" style="1" customWidth="1"/>
    <col min="14093" max="14094" width="0" style="1" hidden="1" customWidth="1"/>
    <col min="14095" max="14095" width="11.85546875" style="1" bestFit="1" customWidth="1"/>
    <col min="14096" max="14096" width="11" style="1" customWidth="1"/>
    <col min="14097" max="14098" width="9.140625" style="1"/>
    <col min="14099" max="14099" width="14.7109375" style="1" customWidth="1"/>
    <col min="14100" max="14336" width="9.140625" style="1"/>
    <col min="14337" max="14337" width="5" style="1" customWidth="1"/>
    <col min="14338" max="14338" width="3.85546875" style="1" customWidth="1"/>
    <col min="14339" max="14339" width="4.42578125" style="1" customWidth="1"/>
    <col min="14340" max="14340" width="4.140625" style="1" customWidth="1"/>
    <col min="14341" max="14341" width="32.42578125" style="1" customWidth="1"/>
    <col min="14342" max="14342" width="31" style="1" customWidth="1"/>
    <col min="14343" max="14343" width="6.28515625" style="1" customWidth="1"/>
    <col min="14344" max="14345" width="4.42578125" style="1" customWidth="1"/>
    <col min="14346" max="14346" width="12.7109375" style="1" customWidth="1"/>
    <col min="14347" max="14347" width="7.42578125" style="1" customWidth="1"/>
    <col min="14348" max="14348" width="9.42578125" style="1" customWidth="1"/>
    <col min="14349" max="14350" width="0" style="1" hidden="1" customWidth="1"/>
    <col min="14351" max="14351" width="11.85546875" style="1" bestFit="1" customWidth="1"/>
    <col min="14352" max="14352" width="11" style="1" customWidth="1"/>
    <col min="14353" max="14354" width="9.140625" style="1"/>
    <col min="14355" max="14355" width="14.7109375" style="1" customWidth="1"/>
    <col min="14356" max="14592" width="9.140625" style="1"/>
    <col min="14593" max="14593" width="5" style="1" customWidth="1"/>
    <col min="14594" max="14594" width="3.85546875" style="1" customWidth="1"/>
    <col min="14595" max="14595" width="4.42578125" style="1" customWidth="1"/>
    <col min="14596" max="14596" width="4.140625" style="1" customWidth="1"/>
    <col min="14597" max="14597" width="32.42578125" style="1" customWidth="1"/>
    <col min="14598" max="14598" width="31" style="1" customWidth="1"/>
    <col min="14599" max="14599" width="6.28515625" style="1" customWidth="1"/>
    <col min="14600" max="14601" width="4.42578125" style="1" customWidth="1"/>
    <col min="14602" max="14602" width="12.7109375" style="1" customWidth="1"/>
    <col min="14603" max="14603" width="7.42578125" style="1" customWidth="1"/>
    <col min="14604" max="14604" width="9.42578125" style="1" customWidth="1"/>
    <col min="14605" max="14606" width="0" style="1" hidden="1" customWidth="1"/>
    <col min="14607" max="14607" width="11.85546875" style="1" bestFit="1" customWidth="1"/>
    <col min="14608" max="14608" width="11" style="1" customWidth="1"/>
    <col min="14609" max="14610" width="9.140625" style="1"/>
    <col min="14611" max="14611" width="14.7109375" style="1" customWidth="1"/>
    <col min="14612" max="14848" width="9.140625" style="1"/>
    <col min="14849" max="14849" width="5" style="1" customWidth="1"/>
    <col min="14850" max="14850" width="3.85546875" style="1" customWidth="1"/>
    <col min="14851" max="14851" width="4.42578125" style="1" customWidth="1"/>
    <col min="14852" max="14852" width="4.140625" style="1" customWidth="1"/>
    <col min="14853" max="14853" width="32.42578125" style="1" customWidth="1"/>
    <col min="14854" max="14854" width="31" style="1" customWidth="1"/>
    <col min="14855" max="14855" width="6.28515625" style="1" customWidth="1"/>
    <col min="14856" max="14857" width="4.42578125" style="1" customWidth="1"/>
    <col min="14858" max="14858" width="12.7109375" style="1" customWidth="1"/>
    <col min="14859" max="14859" width="7.42578125" style="1" customWidth="1"/>
    <col min="14860" max="14860" width="9.42578125" style="1" customWidth="1"/>
    <col min="14861" max="14862" width="0" style="1" hidden="1" customWidth="1"/>
    <col min="14863" max="14863" width="11.85546875" style="1" bestFit="1" customWidth="1"/>
    <col min="14864" max="14864" width="11" style="1" customWidth="1"/>
    <col min="14865" max="14866" width="9.140625" style="1"/>
    <col min="14867" max="14867" width="14.7109375" style="1" customWidth="1"/>
    <col min="14868" max="15104" width="9.140625" style="1"/>
    <col min="15105" max="15105" width="5" style="1" customWidth="1"/>
    <col min="15106" max="15106" width="3.85546875" style="1" customWidth="1"/>
    <col min="15107" max="15107" width="4.42578125" style="1" customWidth="1"/>
    <col min="15108" max="15108" width="4.140625" style="1" customWidth="1"/>
    <col min="15109" max="15109" width="32.42578125" style="1" customWidth="1"/>
    <col min="15110" max="15110" width="31" style="1" customWidth="1"/>
    <col min="15111" max="15111" width="6.28515625" style="1" customWidth="1"/>
    <col min="15112" max="15113" width="4.42578125" style="1" customWidth="1"/>
    <col min="15114" max="15114" width="12.7109375" style="1" customWidth="1"/>
    <col min="15115" max="15115" width="7.42578125" style="1" customWidth="1"/>
    <col min="15116" max="15116" width="9.42578125" style="1" customWidth="1"/>
    <col min="15117" max="15118" width="0" style="1" hidden="1" customWidth="1"/>
    <col min="15119" max="15119" width="11.85546875" style="1" bestFit="1" customWidth="1"/>
    <col min="15120" max="15120" width="11" style="1" customWidth="1"/>
    <col min="15121" max="15122" width="9.140625" style="1"/>
    <col min="15123" max="15123" width="14.7109375" style="1" customWidth="1"/>
    <col min="15124" max="15360" width="9.140625" style="1"/>
    <col min="15361" max="15361" width="5" style="1" customWidth="1"/>
    <col min="15362" max="15362" width="3.85546875" style="1" customWidth="1"/>
    <col min="15363" max="15363" width="4.42578125" style="1" customWidth="1"/>
    <col min="15364" max="15364" width="4.140625" style="1" customWidth="1"/>
    <col min="15365" max="15365" width="32.42578125" style="1" customWidth="1"/>
    <col min="15366" max="15366" width="31" style="1" customWidth="1"/>
    <col min="15367" max="15367" width="6.28515625" style="1" customWidth="1"/>
    <col min="15368" max="15369" width="4.42578125" style="1" customWidth="1"/>
    <col min="15370" max="15370" width="12.7109375" style="1" customWidth="1"/>
    <col min="15371" max="15371" width="7.42578125" style="1" customWidth="1"/>
    <col min="15372" max="15372" width="9.42578125" style="1" customWidth="1"/>
    <col min="15373" max="15374" width="0" style="1" hidden="1" customWidth="1"/>
    <col min="15375" max="15375" width="11.85546875" style="1" bestFit="1" customWidth="1"/>
    <col min="15376" max="15376" width="11" style="1" customWidth="1"/>
    <col min="15377" max="15378" width="9.140625" style="1"/>
    <col min="15379" max="15379" width="14.7109375" style="1" customWidth="1"/>
    <col min="15380" max="15616" width="9.140625" style="1"/>
    <col min="15617" max="15617" width="5" style="1" customWidth="1"/>
    <col min="15618" max="15618" width="3.85546875" style="1" customWidth="1"/>
    <col min="15619" max="15619" width="4.42578125" style="1" customWidth="1"/>
    <col min="15620" max="15620" width="4.140625" style="1" customWidth="1"/>
    <col min="15621" max="15621" width="32.42578125" style="1" customWidth="1"/>
    <col min="15622" max="15622" width="31" style="1" customWidth="1"/>
    <col min="15623" max="15623" width="6.28515625" style="1" customWidth="1"/>
    <col min="15624" max="15625" width="4.42578125" style="1" customWidth="1"/>
    <col min="15626" max="15626" width="12.7109375" style="1" customWidth="1"/>
    <col min="15627" max="15627" width="7.42578125" style="1" customWidth="1"/>
    <col min="15628" max="15628" width="9.42578125" style="1" customWidth="1"/>
    <col min="15629" max="15630" width="0" style="1" hidden="1" customWidth="1"/>
    <col min="15631" max="15631" width="11.85546875" style="1" bestFit="1" customWidth="1"/>
    <col min="15632" max="15632" width="11" style="1" customWidth="1"/>
    <col min="15633" max="15634" width="9.140625" style="1"/>
    <col min="15635" max="15635" width="14.7109375" style="1" customWidth="1"/>
    <col min="15636" max="15872" width="9.140625" style="1"/>
    <col min="15873" max="15873" width="5" style="1" customWidth="1"/>
    <col min="15874" max="15874" width="3.85546875" style="1" customWidth="1"/>
    <col min="15875" max="15875" width="4.42578125" style="1" customWidth="1"/>
    <col min="15876" max="15876" width="4.140625" style="1" customWidth="1"/>
    <col min="15877" max="15877" width="32.42578125" style="1" customWidth="1"/>
    <col min="15878" max="15878" width="31" style="1" customWidth="1"/>
    <col min="15879" max="15879" width="6.28515625" style="1" customWidth="1"/>
    <col min="15880" max="15881" width="4.42578125" style="1" customWidth="1"/>
    <col min="15882" max="15882" width="12.7109375" style="1" customWidth="1"/>
    <col min="15883" max="15883" width="7.42578125" style="1" customWidth="1"/>
    <col min="15884" max="15884" width="9.42578125" style="1" customWidth="1"/>
    <col min="15885" max="15886" width="0" style="1" hidden="1" customWidth="1"/>
    <col min="15887" max="15887" width="11.85546875" style="1" bestFit="1" customWidth="1"/>
    <col min="15888" max="15888" width="11" style="1" customWidth="1"/>
    <col min="15889" max="15890" width="9.140625" style="1"/>
    <col min="15891" max="15891" width="14.7109375" style="1" customWidth="1"/>
    <col min="15892" max="16128" width="9.140625" style="1"/>
    <col min="16129" max="16129" width="5" style="1" customWidth="1"/>
    <col min="16130" max="16130" width="3.85546875" style="1" customWidth="1"/>
    <col min="16131" max="16131" width="4.42578125" style="1" customWidth="1"/>
    <col min="16132" max="16132" width="4.140625" style="1" customWidth="1"/>
    <col min="16133" max="16133" width="32.42578125" style="1" customWidth="1"/>
    <col min="16134" max="16134" width="31" style="1" customWidth="1"/>
    <col min="16135" max="16135" width="6.28515625" style="1" customWidth="1"/>
    <col min="16136" max="16137" width="4.42578125" style="1" customWidth="1"/>
    <col min="16138" max="16138" width="12.7109375" style="1" customWidth="1"/>
    <col min="16139" max="16139" width="7.42578125" style="1" customWidth="1"/>
    <col min="16140" max="16140" width="9.42578125" style="1" customWidth="1"/>
    <col min="16141" max="16142" width="0" style="1" hidden="1" customWidth="1"/>
    <col min="16143" max="16143" width="11.85546875" style="1" bestFit="1" customWidth="1"/>
    <col min="16144" max="16144" width="11" style="1" customWidth="1"/>
    <col min="16145" max="16146" width="9.140625" style="1"/>
    <col min="16147" max="16147" width="14.7109375" style="1" customWidth="1"/>
    <col min="16148" max="16384" width="9.140625" style="1"/>
  </cols>
  <sheetData>
    <row r="1" spans="1:18" ht="67.5" customHeight="1" x14ac:dyDescent="0.2">
      <c r="L1" s="198" t="s">
        <v>309</v>
      </c>
      <c r="M1" s="198"/>
      <c r="N1" s="198"/>
      <c r="O1" s="198"/>
      <c r="P1" s="199"/>
      <c r="Q1" s="199"/>
      <c r="R1" s="199"/>
    </row>
    <row r="2" spans="1:18" ht="67.5" customHeight="1" x14ac:dyDescent="0.2">
      <c r="L2" s="198" t="s">
        <v>0</v>
      </c>
      <c r="M2" s="198"/>
      <c r="N2" s="198"/>
      <c r="O2" s="198"/>
      <c r="P2" s="199"/>
      <c r="Q2" s="199"/>
      <c r="R2" s="199"/>
    </row>
    <row r="3" spans="1:18" x14ac:dyDescent="0.2">
      <c r="A3" s="4"/>
      <c r="B3" s="4"/>
      <c r="C3" s="4"/>
      <c r="D3" s="5"/>
      <c r="E3" s="6"/>
      <c r="F3" s="6"/>
      <c r="G3" s="7"/>
      <c r="H3" s="7"/>
      <c r="I3" s="7"/>
      <c r="J3" s="8"/>
      <c r="K3" s="9"/>
      <c r="L3" s="1"/>
    </row>
    <row r="4" spans="1:18" ht="15.75" x14ac:dyDescent="0.25">
      <c r="A4" s="203" t="s">
        <v>1</v>
      </c>
      <c r="B4" s="204"/>
      <c r="C4" s="204"/>
      <c r="D4" s="204"/>
      <c r="E4" s="204"/>
      <c r="F4" s="204"/>
      <c r="G4" s="204"/>
      <c r="H4" s="204"/>
      <c r="I4" s="204"/>
      <c r="J4" s="204"/>
      <c r="K4" s="204"/>
      <c r="L4" s="204"/>
      <c r="M4" s="204"/>
      <c r="N4" s="204"/>
      <c r="O4" s="204"/>
      <c r="P4" s="204"/>
      <c r="Q4" s="204"/>
      <c r="R4" s="204"/>
    </row>
    <row r="5" spans="1:18" x14ac:dyDescent="0.2">
      <c r="A5" s="4"/>
      <c r="B5" s="4"/>
      <c r="C5" s="4"/>
      <c r="D5" s="5"/>
      <c r="E5" s="6"/>
      <c r="F5" s="6"/>
      <c r="G5" s="7"/>
      <c r="H5" s="7"/>
      <c r="I5" s="7"/>
      <c r="J5" s="8"/>
      <c r="K5" s="9"/>
      <c r="L5" s="10"/>
    </row>
    <row r="6" spans="1:18" ht="51" x14ac:dyDescent="0.25">
      <c r="A6" s="205" t="s">
        <v>2</v>
      </c>
      <c r="B6" s="206"/>
      <c r="C6" s="206"/>
      <c r="D6" s="207"/>
      <c r="E6" s="11" t="s">
        <v>3</v>
      </c>
      <c r="F6" s="11" t="s">
        <v>4</v>
      </c>
      <c r="G6" s="205" t="s">
        <v>5</v>
      </c>
      <c r="H6" s="206"/>
      <c r="I6" s="206"/>
      <c r="J6" s="206"/>
      <c r="K6" s="207"/>
      <c r="L6" s="208" t="s">
        <v>6</v>
      </c>
      <c r="M6" s="208"/>
      <c r="N6" s="208"/>
      <c r="O6" s="208"/>
      <c r="P6" s="208"/>
      <c r="Q6" s="209"/>
      <c r="R6" s="209"/>
    </row>
    <row r="7" spans="1:18" x14ac:dyDescent="0.2">
      <c r="A7" s="11" t="s">
        <v>7</v>
      </c>
      <c r="B7" s="11" t="s">
        <v>8</v>
      </c>
      <c r="C7" s="11" t="s">
        <v>9</v>
      </c>
      <c r="D7" s="11" t="s">
        <v>10</v>
      </c>
      <c r="E7" s="11" t="s">
        <v>11</v>
      </c>
      <c r="F7" s="11"/>
      <c r="G7" s="11" t="s">
        <v>12</v>
      </c>
      <c r="H7" s="11" t="s">
        <v>13</v>
      </c>
      <c r="I7" s="11" t="s">
        <v>14</v>
      </c>
      <c r="J7" s="12" t="s">
        <v>15</v>
      </c>
      <c r="K7" s="11" t="s">
        <v>16</v>
      </c>
      <c r="L7" s="13" t="s">
        <v>17</v>
      </c>
      <c r="O7" s="14" t="s">
        <v>18</v>
      </c>
      <c r="P7" s="14" t="s">
        <v>19</v>
      </c>
      <c r="Q7" s="14" t="s">
        <v>20</v>
      </c>
      <c r="R7" s="14" t="s">
        <v>21</v>
      </c>
    </row>
    <row r="8" spans="1:18" x14ac:dyDescent="0.2">
      <c r="A8" s="210" t="s">
        <v>22</v>
      </c>
      <c r="B8" s="210"/>
      <c r="C8" s="210"/>
      <c r="D8" s="210"/>
      <c r="E8" s="212" t="s">
        <v>23</v>
      </c>
      <c r="F8" s="15" t="s">
        <v>24</v>
      </c>
      <c r="G8" s="16"/>
      <c r="H8" s="16"/>
      <c r="I8" s="16"/>
      <c r="J8" s="17"/>
      <c r="K8" s="17"/>
      <c r="L8" s="18">
        <f>L9+L10</f>
        <v>605269.79999999993</v>
      </c>
      <c r="M8" s="19"/>
      <c r="N8" s="19"/>
      <c r="O8" s="18">
        <f>O9+O10</f>
        <v>656466.42000000004</v>
      </c>
      <c r="P8" s="18">
        <f>P9+P10</f>
        <v>634965.30000000005</v>
      </c>
      <c r="Q8" s="18">
        <f>Q9+Q10</f>
        <v>639578.6</v>
      </c>
      <c r="R8" s="18">
        <f>R9+R10</f>
        <v>646552.10000000009</v>
      </c>
    </row>
    <row r="9" spans="1:18" x14ac:dyDescent="0.2">
      <c r="A9" s="211"/>
      <c r="B9" s="211"/>
      <c r="C9" s="211"/>
      <c r="D9" s="211"/>
      <c r="E9" s="213"/>
      <c r="F9" s="20" t="s">
        <v>25</v>
      </c>
      <c r="G9" s="21" t="s">
        <v>26</v>
      </c>
      <c r="H9" s="21"/>
      <c r="I9" s="21"/>
      <c r="J9" s="22"/>
      <c r="K9" s="22"/>
      <c r="L9" s="23">
        <f>L12+L16+L39+L50+L64+L72+L85</f>
        <v>597706.79999999993</v>
      </c>
      <c r="M9" s="23" t="e">
        <f>M12+M16+M39+M50+M72+M85</f>
        <v>#REF!</v>
      </c>
      <c r="N9" s="23" t="e">
        <f>N12+N16+N39+N50+N72+N85</f>
        <v>#REF!</v>
      </c>
      <c r="O9" s="23">
        <f>O12+O16+O39+O50+O64+O72+O85</f>
        <v>648013.12</v>
      </c>
      <c r="P9" s="23">
        <f>P12+P16+P39+P50+P64+P72+P85</f>
        <v>627057.80000000005</v>
      </c>
      <c r="Q9" s="23">
        <f>Q12+Q16+Q39+Q50+Q64+Q72+Q85</f>
        <v>631642.5</v>
      </c>
      <c r="R9" s="23">
        <f>R12+R16+R39+R50+R64+R72+R85</f>
        <v>638586.20000000007</v>
      </c>
    </row>
    <row r="10" spans="1:18" ht="25.5" x14ac:dyDescent="0.2">
      <c r="A10" s="211"/>
      <c r="B10" s="211"/>
      <c r="C10" s="211"/>
      <c r="D10" s="211"/>
      <c r="E10" s="213"/>
      <c r="F10" s="20" t="s">
        <v>27</v>
      </c>
      <c r="G10" s="21" t="s">
        <v>28</v>
      </c>
      <c r="H10" s="21"/>
      <c r="I10" s="21"/>
      <c r="J10" s="22"/>
      <c r="K10" s="22"/>
      <c r="L10" s="24">
        <f>L51+L71</f>
        <v>7562.9999999999991</v>
      </c>
      <c r="M10" s="24">
        <f>M13+M51+M64</f>
        <v>0</v>
      </c>
      <c r="N10" s="24">
        <f>N13+N51+N64</f>
        <v>0</v>
      </c>
      <c r="O10" s="24">
        <f>O51+O71</f>
        <v>8453.2999999999993</v>
      </c>
      <c r="P10" s="24">
        <f>P51+P71</f>
        <v>7907.5</v>
      </c>
      <c r="Q10" s="24">
        <f>Q51+Q71</f>
        <v>7936.1</v>
      </c>
      <c r="R10" s="24">
        <f>R51+R71</f>
        <v>7965.9</v>
      </c>
    </row>
    <row r="11" spans="1:18" x14ac:dyDescent="0.2">
      <c r="A11" s="25" t="s">
        <v>22</v>
      </c>
      <c r="B11" s="25" t="s">
        <v>29</v>
      </c>
      <c r="C11" s="25"/>
      <c r="D11" s="25"/>
      <c r="E11" s="26" t="s">
        <v>30</v>
      </c>
      <c r="F11" s="27" t="s">
        <v>24</v>
      </c>
      <c r="G11" s="28" t="s">
        <v>26</v>
      </c>
      <c r="H11" s="28"/>
      <c r="I11" s="28"/>
      <c r="J11" s="29"/>
      <c r="K11" s="29"/>
      <c r="L11" s="30">
        <f>L12+L13</f>
        <v>113690.9</v>
      </c>
      <c r="M11" s="31"/>
      <c r="N11" s="31"/>
      <c r="O11" s="30">
        <f>+O15+O49+O63+O70+O84</f>
        <v>511733.92</v>
      </c>
      <c r="P11" s="30">
        <f>P12+P13</f>
        <v>117278.5</v>
      </c>
      <c r="Q11" s="30">
        <f>Q12+Q13</f>
        <v>124621.2</v>
      </c>
      <c r="R11" s="30">
        <f>R12+R13</f>
        <v>126201.9</v>
      </c>
    </row>
    <row r="12" spans="1:18" x14ac:dyDescent="0.2">
      <c r="A12" s="25" t="s">
        <v>22</v>
      </c>
      <c r="B12" s="25" t="s">
        <v>29</v>
      </c>
      <c r="C12" s="25"/>
      <c r="D12" s="25"/>
      <c r="E12" s="32"/>
      <c r="F12" s="33" t="s">
        <v>25</v>
      </c>
      <c r="G12" s="28" t="s">
        <v>26</v>
      </c>
      <c r="H12" s="28"/>
      <c r="I12" s="28"/>
      <c r="J12" s="29"/>
      <c r="K12" s="29"/>
      <c r="L12" s="34">
        <f>L14</f>
        <v>113690.9</v>
      </c>
      <c r="M12" s="34" t="e">
        <f>SUM(M14+#REF!+#REF!)</f>
        <v>#REF!</v>
      </c>
      <c r="N12" s="34" t="e">
        <f>SUM(N14+#REF!+#REF!)</f>
        <v>#REF!</v>
      </c>
      <c r="O12" s="34">
        <f>O14</f>
        <v>126563.4</v>
      </c>
      <c r="P12" s="34">
        <f>P14</f>
        <v>117278.5</v>
      </c>
      <c r="Q12" s="34">
        <f>Q14</f>
        <v>124621.2</v>
      </c>
      <c r="R12" s="34">
        <f>R14</f>
        <v>126201.9</v>
      </c>
    </row>
    <row r="13" spans="1:18" x14ac:dyDescent="0.2">
      <c r="A13" s="25" t="s">
        <v>22</v>
      </c>
      <c r="B13" s="25" t="s">
        <v>29</v>
      </c>
      <c r="C13" s="25"/>
      <c r="D13" s="25"/>
      <c r="E13" s="32"/>
      <c r="F13" s="33"/>
      <c r="G13" s="28"/>
      <c r="H13" s="28"/>
      <c r="I13" s="28"/>
      <c r="J13" s="29"/>
      <c r="K13" s="29"/>
      <c r="L13" s="34"/>
      <c r="M13" s="31"/>
      <c r="N13" s="31"/>
      <c r="O13" s="34"/>
      <c r="P13" s="34"/>
      <c r="Q13" s="34"/>
      <c r="R13" s="34"/>
    </row>
    <row r="14" spans="1:18" ht="38.25" x14ac:dyDescent="0.2">
      <c r="A14" s="35" t="s">
        <v>22</v>
      </c>
      <c r="B14" s="35" t="s">
        <v>29</v>
      </c>
      <c r="C14" s="35" t="s">
        <v>31</v>
      </c>
      <c r="D14" s="35"/>
      <c r="E14" s="36" t="s">
        <v>32</v>
      </c>
      <c r="F14" s="37" t="s">
        <v>33</v>
      </c>
      <c r="G14" s="35" t="s">
        <v>26</v>
      </c>
      <c r="H14" s="35" t="s">
        <v>34</v>
      </c>
      <c r="I14" s="35" t="s">
        <v>22</v>
      </c>
      <c r="J14" s="12" t="s">
        <v>35</v>
      </c>
      <c r="K14" s="12" t="s">
        <v>36</v>
      </c>
      <c r="L14" s="38">
        <v>113690.9</v>
      </c>
      <c r="M14" s="38">
        <v>120151</v>
      </c>
      <c r="N14" s="38">
        <v>120151</v>
      </c>
      <c r="O14" s="38">
        <v>126563.4</v>
      </c>
      <c r="P14" s="38">
        <v>117278.5</v>
      </c>
      <c r="Q14" s="38">
        <v>124621.2</v>
      </c>
      <c r="R14" s="38">
        <v>126201.9</v>
      </c>
    </row>
    <row r="15" spans="1:18" x14ac:dyDescent="0.2">
      <c r="A15" s="187" t="s">
        <v>22</v>
      </c>
      <c r="B15" s="187" t="s">
        <v>37</v>
      </c>
      <c r="C15" s="187"/>
      <c r="D15" s="187"/>
      <c r="E15" s="190" t="s">
        <v>38</v>
      </c>
      <c r="F15" s="27" t="s">
        <v>24</v>
      </c>
      <c r="G15" s="28"/>
      <c r="H15" s="28"/>
      <c r="I15" s="28"/>
      <c r="J15" s="29"/>
      <c r="K15" s="29"/>
      <c r="L15" s="30">
        <f>L16</f>
        <v>396263.50000000006</v>
      </c>
      <c r="M15" s="30">
        <f t="shared" ref="M15:R15" si="0">M16</f>
        <v>0</v>
      </c>
      <c r="N15" s="30">
        <f t="shared" si="0"/>
        <v>0</v>
      </c>
      <c r="O15" s="39">
        <f t="shared" si="0"/>
        <v>440946.2</v>
      </c>
      <c r="P15" s="30">
        <f t="shared" si="0"/>
        <v>426693.49999999994</v>
      </c>
      <c r="Q15" s="30">
        <f t="shared" si="0"/>
        <v>445134.5</v>
      </c>
      <c r="R15" s="30">
        <f t="shared" si="0"/>
        <v>449825.4</v>
      </c>
    </row>
    <row r="16" spans="1:18" x14ac:dyDescent="0.2">
      <c r="A16" s="193"/>
      <c r="B16" s="193"/>
      <c r="C16" s="193"/>
      <c r="D16" s="193"/>
      <c r="E16" s="196"/>
      <c r="F16" s="33" t="s">
        <v>25</v>
      </c>
      <c r="G16" s="28" t="s">
        <v>26</v>
      </c>
      <c r="H16" s="28"/>
      <c r="I16" s="28"/>
      <c r="J16" s="29"/>
      <c r="K16" s="29"/>
      <c r="L16" s="40">
        <f>SUM(L17:L37)</f>
        <v>396263.50000000006</v>
      </c>
      <c r="M16" s="31"/>
      <c r="N16" s="31"/>
      <c r="O16" s="40">
        <f>SUM(O17:O37)</f>
        <v>440946.2</v>
      </c>
      <c r="P16" s="40">
        <f>SUM(P17:P37)</f>
        <v>426693.49999999994</v>
      </c>
      <c r="Q16" s="40">
        <f>SUM(Q17:Q37)</f>
        <v>445134.5</v>
      </c>
      <c r="R16" s="40">
        <f>SUM(R17:R37)</f>
        <v>449825.4</v>
      </c>
    </row>
    <row r="17" spans="1:19" ht="38.25" x14ac:dyDescent="0.25">
      <c r="A17" s="35" t="s">
        <v>22</v>
      </c>
      <c r="B17" s="35" t="s">
        <v>37</v>
      </c>
      <c r="C17" s="35" t="s">
        <v>22</v>
      </c>
      <c r="D17" s="35"/>
      <c r="E17" s="36" t="s">
        <v>39</v>
      </c>
      <c r="F17" s="37" t="s">
        <v>33</v>
      </c>
      <c r="G17" s="35" t="s">
        <v>26</v>
      </c>
      <c r="H17" s="35" t="s">
        <v>34</v>
      </c>
      <c r="I17" s="35" t="s">
        <v>40</v>
      </c>
      <c r="J17" s="12" t="s">
        <v>41</v>
      </c>
      <c r="K17" s="12" t="s">
        <v>42</v>
      </c>
      <c r="L17" s="41">
        <v>12624</v>
      </c>
      <c r="M17" s="42"/>
      <c r="N17" s="42"/>
      <c r="O17" s="38">
        <v>14991.7</v>
      </c>
      <c r="P17" s="38">
        <v>15222.2</v>
      </c>
      <c r="Q17" s="38">
        <v>16377.2</v>
      </c>
      <c r="R17" s="38">
        <v>16339.1</v>
      </c>
    </row>
    <row r="18" spans="1:19" ht="38.25" x14ac:dyDescent="0.25">
      <c r="A18" s="35" t="s">
        <v>22</v>
      </c>
      <c r="B18" s="35" t="s">
        <v>37</v>
      </c>
      <c r="C18" s="35" t="s">
        <v>22</v>
      </c>
      <c r="D18" s="35"/>
      <c r="E18" s="36" t="s">
        <v>39</v>
      </c>
      <c r="F18" s="37" t="s">
        <v>33</v>
      </c>
      <c r="G18" s="35" t="s">
        <v>26</v>
      </c>
      <c r="H18" s="35" t="s">
        <v>34</v>
      </c>
      <c r="I18" s="35" t="s">
        <v>43</v>
      </c>
      <c r="J18" s="12" t="s">
        <v>41</v>
      </c>
      <c r="K18" s="12" t="s">
        <v>42</v>
      </c>
      <c r="L18" s="41">
        <v>42.8</v>
      </c>
      <c r="M18" s="42"/>
      <c r="N18" s="42"/>
      <c r="O18" s="38">
        <v>30.1</v>
      </c>
      <c r="P18" s="38">
        <v>1204.5999999999999</v>
      </c>
      <c r="Q18" s="38">
        <v>0</v>
      </c>
      <c r="R18" s="38">
        <v>0</v>
      </c>
    </row>
    <row r="19" spans="1:19" ht="38.25" x14ac:dyDescent="0.25">
      <c r="A19" s="35" t="s">
        <v>22</v>
      </c>
      <c r="B19" s="35" t="s">
        <v>37</v>
      </c>
      <c r="C19" s="35" t="s">
        <v>22</v>
      </c>
      <c r="D19" s="35"/>
      <c r="E19" s="36" t="s">
        <v>39</v>
      </c>
      <c r="F19" s="37" t="s">
        <v>33</v>
      </c>
      <c r="G19" s="35" t="s">
        <v>26</v>
      </c>
      <c r="H19" s="35" t="s">
        <v>34</v>
      </c>
      <c r="I19" s="35" t="s">
        <v>43</v>
      </c>
      <c r="J19" s="12" t="s">
        <v>41</v>
      </c>
      <c r="K19" s="12" t="s">
        <v>36</v>
      </c>
      <c r="L19" s="41">
        <v>705.8</v>
      </c>
      <c r="M19" s="42"/>
      <c r="N19" s="42"/>
      <c r="O19" s="38">
        <v>515.20000000000005</v>
      </c>
      <c r="P19" s="38">
        <v>0</v>
      </c>
      <c r="Q19" s="38">
        <v>0</v>
      </c>
      <c r="R19" s="38">
        <v>0</v>
      </c>
    </row>
    <row r="20" spans="1:19" ht="38.25" x14ac:dyDescent="0.25">
      <c r="A20" s="35" t="s">
        <v>22</v>
      </c>
      <c r="B20" s="35" t="s">
        <v>37</v>
      </c>
      <c r="C20" s="35" t="s">
        <v>22</v>
      </c>
      <c r="D20" s="35"/>
      <c r="E20" s="36" t="s">
        <v>39</v>
      </c>
      <c r="F20" s="37" t="s">
        <v>33</v>
      </c>
      <c r="G20" s="35" t="s">
        <v>26</v>
      </c>
      <c r="H20" s="35" t="s">
        <v>34</v>
      </c>
      <c r="I20" s="35" t="s">
        <v>43</v>
      </c>
      <c r="J20" s="12" t="s">
        <v>41</v>
      </c>
      <c r="K20" s="12" t="s">
        <v>44</v>
      </c>
      <c r="L20" s="41">
        <v>0.6</v>
      </c>
      <c r="M20" s="42"/>
      <c r="N20" s="42"/>
      <c r="O20" s="38">
        <v>0.7</v>
      </c>
      <c r="P20" s="38">
        <v>0</v>
      </c>
      <c r="Q20" s="38">
        <v>0</v>
      </c>
      <c r="R20" s="38">
        <v>0</v>
      </c>
    </row>
    <row r="21" spans="1:19" ht="38.25" x14ac:dyDescent="0.2">
      <c r="A21" s="35" t="s">
        <v>22</v>
      </c>
      <c r="B21" s="35" t="s">
        <v>37</v>
      </c>
      <c r="C21" s="35" t="s">
        <v>22</v>
      </c>
      <c r="D21" s="35"/>
      <c r="E21" s="36" t="s">
        <v>39</v>
      </c>
      <c r="F21" s="37" t="s">
        <v>33</v>
      </c>
      <c r="G21" s="35" t="s">
        <v>26</v>
      </c>
      <c r="H21" s="35" t="s">
        <v>34</v>
      </c>
      <c r="I21" s="35" t="s">
        <v>40</v>
      </c>
      <c r="J21" s="12" t="s">
        <v>41</v>
      </c>
      <c r="K21" s="12" t="s">
        <v>45</v>
      </c>
      <c r="L21" s="41">
        <v>2655.9</v>
      </c>
      <c r="M21" s="43"/>
      <c r="N21" s="43"/>
      <c r="O21" s="38">
        <v>2589.4</v>
      </c>
      <c r="P21" s="38">
        <v>2786.5</v>
      </c>
      <c r="Q21" s="38">
        <v>2677.2</v>
      </c>
      <c r="R21" s="38">
        <v>2677.2</v>
      </c>
    </row>
    <row r="22" spans="1:19" ht="38.25" x14ac:dyDescent="0.2">
      <c r="A22" s="35" t="s">
        <v>22</v>
      </c>
      <c r="B22" s="35" t="s">
        <v>37</v>
      </c>
      <c r="C22" s="35" t="s">
        <v>22</v>
      </c>
      <c r="D22" s="35"/>
      <c r="E22" s="36" t="s">
        <v>39</v>
      </c>
      <c r="F22" s="37" t="s">
        <v>33</v>
      </c>
      <c r="G22" s="35" t="s">
        <v>26</v>
      </c>
      <c r="H22" s="35" t="s">
        <v>34</v>
      </c>
      <c r="I22" s="35" t="s">
        <v>40</v>
      </c>
      <c r="J22" s="12" t="s">
        <v>41</v>
      </c>
      <c r="K22" s="12" t="s">
        <v>36</v>
      </c>
      <c r="L22" s="41">
        <v>341711.8</v>
      </c>
      <c r="M22" s="43"/>
      <c r="N22" s="43"/>
      <c r="O22" s="41">
        <v>384803.9</v>
      </c>
      <c r="P22" s="41">
        <v>370361.59999999998</v>
      </c>
      <c r="Q22" s="41">
        <v>390238.7</v>
      </c>
      <c r="R22" s="41">
        <v>395447.9</v>
      </c>
    </row>
    <row r="23" spans="1:19" ht="38.25" x14ac:dyDescent="0.2">
      <c r="A23" s="35" t="s">
        <v>22</v>
      </c>
      <c r="B23" s="35" t="s">
        <v>37</v>
      </c>
      <c r="C23" s="35" t="s">
        <v>22</v>
      </c>
      <c r="D23" s="35"/>
      <c r="E23" s="36" t="s">
        <v>39</v>
      </c>
      <c r="F23" s="37" t="s">
        <v>33</v>
      </c>
      <c r="G23" s="35" t="s">
        <v>26</v>
      </c>
      <c r="H23" s="35" t="s">
        <v>34</v>
      </c>
      <c r="I23" s="35" t="s">
        <v>40</v>
      </c>
      <c r="J23" s="12" t="s">
        <v>41</v>
      </c>
      <c r="K23" s="12" t="s">
        <v>44</v>
      </c>
      <c r="L23" s="41">
        <v>6031.9</v>
      </c>
      <c r="M23" s="43"/>
      <c r="N23" s="43"/>
      <c r="O23" s="38">
        <v>6796</v>
      </c>
      <c r="P23" s="38">
        <v>6780.5</v>
      </c>
      <c r="Q23" s="38">
        <v>7230.7</v>
      </c>
      <c r="R23" s="38">
        <v>7214.7</v>
      </c>
    </row>
    <row r="24" spans="1:19" ht="38.25" x14ac:dyDescent="0.2">
      <c r="A24" s="35" t="s">
        <v>22</v>
      </c>
      <c r="B24" s="35" t="s">
        <v>37</v>
      </c>
      <c r="C24" s="35" t="s">
        <v>22</v>
      </c>
      <c r="D24" s="35"/>
      <c r="E24" s="36" t="s">
        <v>39</v>
      </c>
      <c r="F24" s="37" t="s">
        <v>33</v>
      </c>
      <c r="G24" s="35" t="s">
        <v>26</v>
      </c>
      <c r="H24" s="35" t="s">
        <v>34</v>
      </c>
      <c r="I24" s="35" t="s">
        <v>40</v>
      </c>
      <c r="J24" s="12" t="s">
        <v>41</v>
      </c>
      <c r="K24" s="12" t="s">
        <v>46</v>
      </c>
      <c r="L24" s="41">
        <v>269.89999999999998</v>
      </c>
      <c r="M24" s="44"/>
      <c r="N24" s="44"/>
      <c r="O24" s="38">
        <v>218.3</v>
      </c>
      <c r="P24" s="38">
        <v>165.5</v>
      </c>
      <c r="Q24" s="38">
        <v>165.5</v>
      </c>
      <c r="R24" s="38">
        <v>165.5</v>
      </c>
    </row>
    <row r="25" spans="1:19" ht="51" x14ac:dyDescent="0.2">
      <c r="A25" s="35" t="s">
        <v>22</v>
      </c>
      <c r="B25" s="35" t="s">
        <v>37</v>
      </c>
      <c r="C25" s="45" t="s">
        <v>40</v>
      </c>
      <c r="D25" s="45"/>
      <c r="E25" s="36" t="s">
        <v>47</v>
      </c>
      <c r="F25" s="37" t="s">
        <v>33</v>
      </c>
      <c r="G25" s="35" t="s">
        <v>26</v>
      </c>
      <c r="H25" s="35" t="s">
        <v>34</v>
      </c>
      <c r="I25" s="35" t="s">
        <v>40</v>
      </c>
      <c r="J25" s="12" t="s">
        <v>48</v>
      </c>
      <c r="K25" s="12" t="s">
        <v>45</v>
      </c>
      <c r="L25" s="41">
        <v>402.8</v>
      </c>
      <c r="M25" s="44"/>
      <c r="N25" s="44"/>
      <c r="O25" s="38">
        <v>528.20000000000005</v>
      </c>
      <c r="P25" s="38">
        <v>632.1</v>
      </c>
      <c r="Q25" s="38">
        <v>632.1</v>
      </c>
      <c r="R25" s="38">
        <v>632.1</v>
      </c>
    </row>
    <row r="26" spans="1:19" ht="51" x14ac:dyDescent="0.2">
      <c r="A26" s="35" t="s">
        <v>22</v>
      </c>
      <c r="B26" s="35" t="s">
        <v>37</v>
      </c>
      <c r="C26" s="45" t="s">
        <v>40</v>
      </c>
      <c r="D26" s="45"/>
      <c r="E26" s="36" t="s">
        <v>47</v>
      </c>
      <c r="F26" s="37" t="s">
        <v>33</v>
      </c>
      <c r="G26" s="35" t="s">
        <v>26</v>
      </c>
      <c r="H26" s="35" t="s">
        <v>34</v>
      </c>
      <c r="I26" s="35" t="s">
        <v>40</v>
      </c>
      <c r="J26" s="12" t="s">
        <v>48</v>
      </c>
      <c r="K26" s="12" t="s">
        <v>36</v>
      </c>
      <c r="L26" s="41">
        <v>10215.5</v>
      </c>
      <c r="M26" s="44"/>
      <c r="N26" s="44"/>
      <c r="O26" s="38">
        <v>10196</v>
      </c>
      <c r="P26" s="38">
        <v>11534.4</v>
      </c>
      <c r="Q26" s="38">
        <v>11324.5</v>
      </c>
      <c r="R26" s="38">
        <v>11154.4</v>
      </c>
    </row>
    <row r="27" spans="1:19" ht="51" x14ac:dyDescent="0.2">
      <c r="A27" s="35" t="s">
        <v>22</v>
      </c>
      <c r="B27" s="35" t="s">
        <v>37</v>
      </c>
      <c r="C27" s="45" t="s">
        <v>40</v>
      </c>
      <c r="D27" s="45"/>
      <c r="E27" s="36" t="s">
        <v>47</v>
      </c>
      <c r="F27" s="37" t="s">
        <v>33</v>
      </c>
      <c r="G27" s="35" t="s">
        <v>26</v>
      </c>
      <c r="H27" s="35" t="s">
        <v>49</v>
      </c>
      <c r="I27" s="35" t="s">
        <v>50</v>
      </c>
      <c r="J27" s="12" t="s">
        <v>48</v>
      </c>
      <c r="K27" s="12" t="s">
        <v>45</v>
      </c>
      <c r="L27" s="41">
        <v>63.9</v>
      </c>
      <c r="M27" s="44"/>
      <c r="N27" s="44"/>
      <c r="O27" s="38">
        <v>29.5</v>
      </c>
      <c r="P27" s="38">
        <v>205.3</v>
      </c>
      <c r="Q27" s="38">
        <v>157.6</v>
      </c>
      <c r="R27" s="38">
        <v>67.5</v>
      </c>
    </row>
    <row r="28" spans="1:19" ht="51" x14ac:dyDescent="0.2">
      <c r="A28" s="35" t="s">
        <v>22</v>
      </c>
      <c r="B28" s="35" t="s">
        <v>37</v>
      </c>
      <c r="C28" s="45" t="s">
        <v>40</v>
      </c>
      <c r="D28" s="45"/>
      <c r="E28" s="36" t="s">
        <v>47</v>
      </c>
      <c r="F28" s="37" t="s">
        <v>33</v>
      </c>
      <c r="G28" s="35" t="s">
        <v>26</v>
      </c>
      <c r="H28" s="35" t="s">
        <v>49</v>
      </c>
      <c r="I28" s="35" t="s">
        <v>50</v>
      </c>
      <c r="J28" s="12" t="s">
        <v>48</v>
      </c>
      <c r="K28" s="12" t="s">
        <v>36</v>
      </c>
      <c r="L28" s="41">
        <v>2466.5</v>
      </c>
      <c r="M28" s="44"/>
      <c r="N28" s="44"/>
      <c r="O28" s="38">
        <v>1310.5</v>
      </c>
      <c r="P28" s="38">
        <v>36.299999999999997</v>
      </c>
      <c r="Q28" s="38">
        <v>0</v>
      </c>
      <c r="R28" s="38">
        <v>0</v>
      </c>
      <c r="S28" s="46"/>
    </row>
    <row r="29" spans="1:19" ht="51" x14ac:dyDescent="0.2">
      <c r="A29" s="35" t="s">
        <v>22</v>
      </c>
      <c r="B29" s="35" t="s">
        <v>37</v>
      </c>
      <c r="C29" s="45" t="s">
        <v>40</v>
      </c>
      <c r="D29" s="45"/>
      <c r="E29" s="36" t="s">
        <v>47</v>
      </c>
      <c r="F29" s="37" t="s">
        <v>33</v>
      </c>
      <c r="G29" s="35" t="s">
        <v>26</v>
      </c>
      <c r="H29" s="35" t="s">
        <v>49</v>
      </c>
      <c r="I29" s="35" t="s">
        <v>50</v>
      </c>
      <c r="J29" s="12" t="s">
        <v>48</v>
      </c>
      <c r="K29" s="12" t="s">
        <v>44</v>
      </c>
      <c r="L29" s="41">
        <v>5.3</v>
      </c>
      <c r="M29" s="44"/>
      <c r="N29" s="44"/>
      <c r="O29" s="38">
        <v>3.8</v>
      </c>
      <c r="P29" s="38">
        <v>0</v>
      </c>
      <c r="Q29" s="38">
        <v>0</v>
      </c>
      <c r="R29" s="38">
        <v>0</v>
      </c>
    </row>
    <row r="30" spans="1:19" ht="140.25" x14ac:dyDescent="0.2">
      <c r="A30" s="45" t="s">
        <v>22</v>
      </c>
      <c r="B30" s="45" t="s">
        <v>37</v>
      </c>
      <c r="C30" s="45" t="s">
        <v>31</v>
      </c>
      <c r="D30" s="45"/>
      <c r="E30" s="36" t="s">
        <v>51</v>
      </c>
      <c r="F30" s="37" t="s">
        <v>33</v>
      </c>
      <c r="G30" s="35" t="s">
        <v>26</v>
      </c>
      <c r="H30" s="35" t="s">
        <v>34</v>
      </c>
      <c r="I30" s="35" t="s">
        <v>40</v>
      </c>
      <c r="J30" s="12" t="s">
        <v>52</v>
      </c>
      <c r="K30" s="12" t="s">
        <v>42</v>
      </c>
      <c r="L30" s="41">
        <v>830.5</v>
      </c>
      <c r="M30" s="44"/>
      <c r="N30" s="44"/>
      <c r="O30" s="38">
        <v>890.4</v>
      </c>
      <c r="P30" s="38">
        <v>901.2</v>
      </c>
      <c r="Q30" s="38">
        <v>925.8</v>
      </c>
      <c r="R30" s="38">
        <v>733</v>
      </c>
    </row>
    <row r="31" spans="1:19" ht="140.25" x14ac:dyDescent="0.2">
      <c r="A31" s="45" t="s">
        <v>22</v>
      </c>
      <c r="B31" s="45" t="s">
        <v>37</v>
      </c>
      <c r="C31" s="45" t="s">
        <v>31</v>
      </c>
      <c r="D31" s="45"/>
      <c r="E31" s="36" t="s">
        <v>51</v>
      </c>
      <c r="F31" s="37" t="s">
        <v>33</v>
      </c>
      <c r="G31" s="35" t="s">
        <v>26</v>
      </c>
      <c r="H31" s="35" t="s">
        <v>34</v>
      </c>
      <c r="I31" s="35" t="s">
        <v>40</v>
      </c>
      <c r="J31" s="12" t="s">
        <v>52</v>
      </c>
      <c r="K31" s="12" t="s">
        <v>36</v>
      </c>
      <c r="L31" s="41">
        <v>14923.7</v>
      </c>
      <c r="M31" s="44"/>
      <c r="N31" s="44"/>
      <c r="O31" s="38">
        <v>15206.4</v>
      </c>
      <c r="P31" s="38">
        <v>15230.7</v>
      </c>
      <c r="Q31" s="38">
        <v>15225</v>
      </c>
      <c r="R31" s="38">
        <v>15213.8</v>
      </c>
    </row>
    <row r="32" spans="1:19" ht="140.25" x14ac:dyDescent="0.2">
      <c r="A32" s="45" t="s">
        <v>22</v>
      </c>
      <c r="B32" s="45" t="s">
        <v>37</v>
      </c>
      <c r="C32" s="45" t="s">
        <v>31</v>
      </c>
      <c r="D32" s="45"/>
      <c r="E32" s="36" t="s">
        <v>51</v>
      </c>
      <c r="F32" s="37" t="s">
        <v>33</v>
      </c>
      <c r="G32" s="35" t="s">
        <v>26</v>
      </c>
      <c r="H32" s="35" t="s">
        <v>34</v>
      </c>
      <c r="I32" s="35" t="s">
        <v>40</v>
      </c>
      <c r="J32" s="12" t="s">
        <v>52</v>
      </c>
      <c r="K32" s="12" t="s">
        <v>44</v>
      </c>
      <c r="L32" s="41">
        <v>179.5</v>
      </c>
      <c r="M32" s="44"/>
      <c r="N32" s="44"/>
      <c r="O32" s="38">
        <v>179.6</v>
      </c>
      <c r="P32" s="38">
        <v>180.2</v>
      </c>
      <c r="Q32" s="38">
        <v>180.2</v>
      </c>
      <c r="R32" s="38">
        <v>180.2</v>
      </c>
    </row>
    <row r="33" spans="1:18" ht="38.25" x14ac:dyDescent="0.2">
      <c r="A33" s="45" t="s">
        <v>22</v>
      </c>
      <c r="B33" s="45" t="s">
        <v>37</v>
      </c>
      <c r="C33" s="45" t="s">
        <v>50</v>
      </c>
      <c r="D33" s="45"/>
      <c r="E33" s="36" t="s">
        <v>53</v>
      </c>
      <c r="F33" s="37" t="s">
        <v>33</v>
      </c>
      <c r="G33" s="35" t="s">
        <v>26</v>
      </c>
      <c r="H33" s="35" t="s">
        <v>34</v>
      </c>
      <c r="I33" s="35" t="s">
        <v>43</v>
      </c>
      <c r="J33" s="12" t="s">
        <v>54</v>
      </c>
      <c r="K33" s="12" t="s">
        <v>55</v>
      </c>
      <c r="L33" s="41">
        <v>45</v>
      </c>
      <c r="M33" s="44"/>
      <c r="N33" s="44"/>
      <c r="O33" s="38">
        <v>15</v>
      </c>
      <c r="P33" s="38">
        <v>0</v>
      </c>
      <c r="Q33" s="38">
        <v>0</v>
      </c>
      <c r="R33" s="38">
        <v>0</v>
      </c>
    </row>
    <row r="34" spans="1:18" ht="127.5" x14ac:dyDescent="0.2">
      <c r="A34" s="45" t="s">
        <v>22</v>
      </c>
      <c r="B34" s="45" t="s">
        <v>37</v>
      </c>
      <c r="C34" s="45" t="s">
        <v>56</v>
      </c>
      <c r="D34" s="45"/>
      <c r="E34" s="36" t="s">
        <v>57</v>
      </c>
      <c r="F34" s="37" t="s">
        <v>33</v>
      </c>
      <c r="G34" s="35" t="s">
        <v>26</v>
      </c>
      <c r="H34" s="35" t="s">
        <v>34</v>
      </c>
      <c r="I34" s="35" t="s">
        <v>40</v>
      </c>
      <c r="J34" s="12" t="s">
        <v>58</v>
      </c>
      <c r="K34" s="12" t="s">
        <v>36</v>
      </c>
      <c r="L34" s="41">
        <v>0</v>
      </c>
      <c r="M34" s="44"/>
      <c r="N34" s="44"/>
      <c r="O34" s="38">
        <v>1995.2</v>
      </c>
      <c r="P34" s="38">
        <v>793.3</v>
      </c>
      <c r="Q34" s="38">
        <v>0</v>
      </c>
      <c r="R34" s="38">
        <v>0</v>
      </c>
    </row>
    <row r="35" spans="1:18" ht="63.75" x14ac:dyDescent="0.2">
      <c r="A35" s="45" t="s">
        <v>22</v>
      </c>
      <c r="B35" s="45" t="s">
        <v>37</v>
      </c>
      <c r="C35" s="45" t="s">
        <v>59</v>
      </c>
      <c r="D35" s="45"/>
      <c r="E35" s="36" t="s">
        <v>60</v>
      </c>
      <c r="F35" s="37" t="s">
        <v>33</v>
      </c>
      <c r="G35" s="35" t="s">
        <v>26</v>
      </c>
      <c r="H35" s="35" t="s">
        <v>34</v>
      </c>
      <c r="I35" s="35" t="s">
        <v>40</v>
      </c>
      <c r="J35" s="12" t="s">
        <v>61</v>
      </c>
      <c r="K35" s="12" t="s">
        <v>36</v>
      </c>
      <c r="L35" s="41">
        <v>2370.6999999999998</v>
      </c>
      <c r="M35" s="44"/>
      <c r="N35" s="44"/>
      <c r="O35" s="38">
        <v>0</v>
      </c>
      <c r="P35" s="38">
        <v>0</v>
      </c>
      <c r="Q35" s="38">
        <v>0</v>
      </c>
      <c r="R35" s="38">
        <v>0</v>
      </c>
    </row>
    <row r="36" spans="1:18" ht="76.5" x14ac:dyDescent="0.2">
      <c r="A36" s="45" t="s">
        <v>22</v>
      </c>
      <c r="B36" s="45" t="s">
        <v>37</v>
      </c>
      <c r="C36" s="45" t="s">
        <v>62</v>
      </c>
      <c r="D36" s="45"/>
      <c r="E36" s="47" t="s">
        <v>63</v>
      </c>
      <c r="F36" s="37" t="s">
        <v>33</v>
      </c>
      <c r="G36" s="35" t="s">
        <v>26</v>
      </c>
      <c r="H36" s="35" t="s">
        <v>34</v>
      </c>
      <c r="I36" s="35" t="s">
        <v>40</v>
      </c>
      <c r="J36" s="12" t="s">
        <v>64</v>
      </c>
      <c r="K36" s="12" t="s">
        <v>45</v>
      </c>
      <c r="L36" s="41">
        <v>0</v>
      </c>
      <c r="M36" s="44"/>
      <c r="N36" s="44"/>
      <c r="O36" s="38">
        <v>646.29999999999995</v>
      </c>
      <c r="P36" s="38">
        <v>0</v>
      </c>
      <c r="Q36" s="38">
        <v>0</v>
      </c>
      <c r="R36" s="38">
        <v>0</v>
      </c>
    </row>
    <row r="37" spans="1:18" ht="76.5" x14ac:dyDescent="0.2">
      <c r="A37" s="45" t="s">
        <v>22</v>
      </c>
      <c r="B37" s="45" t="s">
        <v>37</v>
      </c>
      <c r="C37" s="45" t="s">
        <v>65</v>
      </c>
      <c r="D37" s="45"/>
      <c r="E37" s="47" t="s">
        <v>63</v>
      </c>
      <c r="F37" s="37" t="s">
        <v>33</v>
      </c>
      <c r="G37" s="35" t="s">
        <v>26</v>
      </c>
      <c r="H37" s="35" t="s">
        <v>34</v>
      </c>
      <c r="I37" s="35" t="s">
        <v>40</v>
      </c>
      <c r="J37" s="12" t="s">
        <v>66</v>
      </c>
      <c r="K37" s="12" t="s">
        <v>36</v>
      </c>
      <c r="L37" s="41">
        <v>717.4</v>
      </c>
      <c r="M37" s="43"/>
      <c r="N37" s="43"/>
      <c r="O37" s="38">
        <v>0</v>
      </c>
      <c r="P37" s="38">
        <v>659.1</v>
      </c>
      <c r="Q37" s="38">
        <v>0</v>
      </c>
      <c r="R37" s="38">
        <v>0</v>
      </c>
    </row>
    <row r="38" spans="1:18" x14ac:dyDescent="0.2">
      <c r="A38" s="200" t="s">
        <v>22</v>
      </c>
      <c r="B38" s="187" t="s">
        <v>67</v>
      </c>
      <c r="C38" s="187"/>
      <c r="D38" s="187"/>
      <c r="E38" s="201" t="s">
        <v>68</v>
      </c>
      <c r="F38" s="27" t="s">
        <v>24</v>
      </c>
      <c r="G38" s="28"/>
      <c r="H38" s="28"/>
      <c r="I38" s="28"/>
      <c r="J38" s="29"/>
      <c r="K38" s="29"/>
      <c r="L38" s="48">
        <f>L39</f>
        <v>24601.699999999997</v>
      </c>
      <c r="M38" s="39">
        <v>0</v>
      </c>
      <c r="N38" s="39">
        <v>0</v>
      </c>
      <c r="O38" s="39">
        <f>O39</f>
        <v>18169.099999999999</v>
      </c>
      <c r="P38" s="39">
        <f>P39</f>
        <v>14409.9</v>
      </c>
      <c r="Q38" s="39">
        <f>Q39</f>
        <v>436.9</v>
      </c>
      <c r="R38" s="39">
        <f>R39</f>
        <v>436.9</v>
      </c>
    </row>
    <row r="39" spans="1:18" x14ac:dyDescent="0.2">
      <c r="A39" s="188"/>
      <c r="B39" s="188"/>
      <c r="C39" s="188"/>
      <c r="D39" s="188"/>
      <c r="E39" s="202"/>
      <c r="F39" s="49" t="s">
        <v>25</v>
      </c>
      <c r="G39" s="50" t="s">
        <v>26</v>
      </c>
      <c r="H39" s="50"/>
      <c r="I39" s="50"/>
      <c r="J39" s="51"/>
      <c r="K39" s="51"/>
      <c r="L39" s="52">
        <f>L40+L42+L44+L46+L47+L48</f>
        <v>24601.699999999997</v>
      </c>
      <c r="M39" s="53">
        <v>0</v>
      </c>
      <c r="N39" s="53">
        <v>0</v>
      </c>
      <c r="O39" s="53">
        <f>O40+O42+O46+O47+O48+O41+O43+O45</f>
        <v>18169.099999999999</v>
      </c>
      <c r="P39" s="53">
        <f>P40+P42+P46+P47+P48+P41+P43</f>
        <v>14409.9</v>
      </c>
      <c r="Q39" s="53">
        <f>Q40+Q42+Q46+Q47+Q48+Q41+Q43</f>
        <v>436.9</v>
      </c>
      <c r="R39" s="53">
        <f>R40+R42+R46+R47+R48+R41+R43</f>
        <v>436.9</v>
      </c>
    </row>
    <row r="40" spans="1:18" ht="38.25" x14ac:dyDescent="0.2">
      <c r="A40" s="35" t="s">
        <v>22</v>
      </c>
      <c r="B40" s="35" t="s">
        <v>67</v>
      </c>
      <c r="C40" s="35" t="s">
        <v>40</v>
      </c>
      <c r="D40" s="54"/>
      <c r="E40" s="36" t="s">
        <v>69</v>
      </c>
      <c r="F40" s="37" t="s">
        <v>33</v>
      </c>
      <c r="G40" s="35" t="s">
        <v>26</v>
      </c>
      <c r="H40" s="35" t="s">
        <v>34</v>
      </c>
      <c r="I40" s="35" t="s">
        <v>43</v>
      </c>
      <c r="J40" s="12" t="s">
        <v>70</v>
      </c>
      <c r="K40" s="12" t="s">
        <v>71</v>
      </c>
      <c r="L40" s="55">
        <v>362.3</v>
      </c>
      <c r="M40" s="56"/>
      <c r="N40" s="56"/>
      <c r="O40" s="57">
        <v>0</v>
      </c>
      <c r="P40" s="57">
        <v>0</v>
      </c>
      <c r="Q40" s="57">
        <v>0</v>
      </c>
      <c r="R40" s="57">
        <v>0</v>
      </c>
    </row>
    <row r="41" spans="1:18" ht="38.25" x14ac:dyDescent="0.2">
      <c r="A41" s="35" t="s">
        <v>31</v>
      </c>
      <c r="B41" s="35" t="s">
        <v>67</v>
      </c>
      <c r="C41" s="35" t="s">
        <v>40</v>
      </c>
      <c r="D41" s="54"/>
      <c r="E41" s="36" t="s">
        <v>69</v>
      </c>
      <c r="F41" s="37" t="s">
        <v>33</v>
      </c>
      <c r="G41" s="35" t="s">
        <v>26</v>
      </c>
      <c r="H41" s="35" t="s">
        <v>22</v>
      </c>
      <c r="I41" s="35" t="s">
        <v>50</v>
      </c>
      <c r="J41" s="12" t="s">
        <v>70</v>
      </c>
      <c r="K41" s="12" t="s">
        <v>71</v>
      </c>
      <c r="L41" s="55">
        <v>0</v>
      </c>
      <c r="M41" s="56"/>
      <c r="N41" s="56"/>
      <c r="O41" s="57">
        <v>426</v>
      </c>
      <c r="P41" s="57">
        <v>436.8</v>
      </c>
      <c r="Q41" s="57">
        <v>413.5</v>
      </c>
      <c r="R41" s="57">
        <v>413.5</v>
      </c>
    </row>
    <row r="42" spans="1:18" ht="38.25" x14ac:dyDescent="0.2">
      <c r="A42" s="35" t="s">
        <v>22</v>
      </c>
      <c r="B42" s="35" t="s">
        <v>67</v>
      </c>
      <c r="C42" s="35" t="s">
        <v>40</v>
      </c>
      <c r="D42" s="54"/>
      <c r="E42" s="36" t="s">
        <v>69</v>
      </c>
      <c r="F42" s="37" t="s">
        <v>33</v>
      </c>
      <c r="G42" s="35" t="s">
        <v>26</v>
      </c>
      <c r="H42" s="35" t="s">
        <v>34</v>
      </c>
      <c r="I42" s="35" t="s">
        <v>43</v>
      </c>
      <c r="J42" s="12" t="s">
        <v>70</v>
      </c>
      <c r="K42" s="12" t="s">
        <v>45</v>
      </c>
      <c r="L42" s="55">
        <v>22.8</v>
      </c>
      <c r="M42" s="56"/>
      <c r="N42" s="56"/>
      <c r="O42" s="57">
        <v>0</v>
      </c>
      <c r="P42" s="57">
        <v>0</v>
      </c>
      <c r="Q42" s="57">
        <v>0</v>
      </c>
      <c r="R42" s="57">
        <v>0</v>
      </c>
    </row>
    <row r="43" spans="1:18" ht="38.25" x14ac:dyDescent="0.2">
      <c r="A43" s="35" t="s">
        <v>22</v>
      </c>
      <c r="B43" s="35" t="s">
        <v>67</v>
      </c>
      <c r="C43" s="35" t="s">
        <v>40</v>
      </c>
      <c r="D43" s="54"/>
      <c r="E43" s="36" t="s">
        <v>69</v>
      </c>
      <c r="F43" s="37" t="s">
        <v>33</v>
      </c>
      <c r="G43" s="35" t="s">
        <v>26</v>
      </c>
      <c r="H43" s="35" t="s">
        <v>22</v>
      </c>
      <c r="I43" s="35" t="s">
        <v>50</v>
      </c>
      <c r="J43" s="12" t="s">
        <v>70</v>
      </c>
      <c r="K43" s="12" t="s">
        <v>45</v>
      </c>
      <c r="L43" s="55">
        <v>0</v>
      </c>
      <c r="M43" s="56"/>
      <c r="N43" s="56"/>
      <c r="O43" s="57">
        <v>20.3</v>
      </c>
      <c r="P43" s="57">
        <v>20</v>
      </c>
      <c r="Q43" s="57">
        <v>23.4</v>
      </c>
      <c r="R43" s="57">
        <v>23.4</v>
      </c>
    </row>
    <row r="44" spans="1:18" ht="38.25" x14ac:dyDescent="0.2">
      <c r="A44" s="35" t="s">
        <v>22</v>
      </c>
      <c r="B44" s="35" t="s">
        <v>67</v>
      </c>
      <c r="C44" s="35" t="s">
        <v>31</v>
      </c>
      <c r="D44" s="54"/>
      <c r="E44" s="36" t="s">
        <v>72</v>
      </c>
      <c r="F44" s="37" t="s">
        <v>33</v>
      </c>
      <c r="G44" s="35" t="s">
        <v>26</v>
      </c>
      <c r="H44" s="35" t="s">
        <v>34</v>
      </c>
      <c r="I44" s="35" t="s">
        <v>40</v>
      </c>
      <c r="J44" s="12" t="s">
        <v>73</v>
      </c>
      <c r="K44" s="12" t="s">
        <v>45</v>
      </c>
      <c r="L44" s="55">
        <v>61</v>
      </c>
      <c r="M44" s="56"/>
      <c r="N44" s="56"/>
      <c r="O44" s="57">
        <v>0</v>
      </c>
      <c r="P44" s="57">
        <v>0</v>
      </c>
      <c r="Q44" s="57">
        <v>0</v>
      </c>
      <c r="R44" s="57">
        <v>0</v>
      </c>
    </row>
    <row r="45" spans="1:18" ht="38.25" x14ac:dyDescent="0.2">
      <c r="A45" s="35" t="s">
        <v>22</v>
      </c>
      <c r="B45" s="35" t="s">
        <v>67</v>
      </c>
      <c r="C45" s="35" t="s">
        <v>31</v>
      </c>
      <c r="D45" s="54"/>
      <c r="E45" s="36" t="s">
        <v>72</v>
      </c>
      <c r="F45" s="37" t="s">
        <v>33</v>
      </c>
      <c r="G45" s="35" t="s">
        <v>26</v>
      </c>
      <c r="H45" s="35" t="s">
        <v>34</v>
      </c>
      <c r="I45" s="35" t="s">
        <v>40</v>
      </c>
      <c r="J45" s="12" t="s">
        <v>73</v>
      </c>
      <c r="K45" s="12" t="s">
        <v>36</v>
      </c>
      <c r="L45" s="55">
        <v>0</v>
      </c>
      <c r="M45" s="56"/>
      <c r="N45" s="56"/>
      <c r="O45" s="57">
        <v>50</v>
      </c>
      <c r="P45" s="57">
        <v>0</v>
      </c>
      <c r="Q45" s="57">
        <v>0</v>
      </c>
      <c r="R45" s="57">
        <v>0</v>
      </c>
    </row>
    <row r="46" spans="1:18" ht="38.25" x14ac:dyDescent="0.2">
      <c r="A46" s="35" t="s">
        <v>22</v>
      </c>
      <c r="B46" s="35" t="s">
        <v>67</v>
      </c>
      <c r="C46" s="35" t="s">
        <v>31</v>
      </c>
      <c r="D46" s="54"/>
      <c r="E46" s="36" t="s">
        <v>72</v>
      </c>
      <c r="F46" s="37" t="s">
        <v>33</v>
      </c>
      <c r="G46" s="35" t="s">
        <v>26</v>
      </c>
      <c r="H46" s="35" t="s">
        <v>34</v>
      </c>
      <c r="I46" s="35" t="s">
        <v>43</v>
      </c>
      <c r="J46" s="12" t="s">
        <v>73</v>
      </c>
      <c r="K46" s="12" t="s">
        <v>36</v>
      </c>
      <c r="L46" s="55">
        <v>21728.5</v>
      </c>
      <c r="M46" s="56"/>
      <c r="N46" s="56"/>
      <c r="O46" s="57">
        <v>14693</v>
      </c>
      <c r="P46" s="57">
        <v>1600</v>
      </c>
      <c r="Q46" s="57">
        <v>0</v>
      </c>
      <c r="R46" s="57">
        <v>0</v>
      </c>
    </row>
    <row r="47" spans="1:18" ht="38.25" x14ac:dyDescent="0.2">
      <c r="A47" s="35" t="s">
        <v>22</v>
      </c>
      <c r="B47" s="35" t="s">
        <v>67</v>
      </c>
      <c r="C47" s="35" t="s">
        <v>31</v>
      </c>
      <c r="D47" s="54"/>
      <c r="E47" s="36" t="s">
        <v>72</v>
      </c>
      <c r="F47" s="37" t="s">
        <v>33</v>
      </c>
      <c r="G47" s="35" t="s">
        <v>26</v>
      </c>
      <c r="H47" s="35" t="s">
        <v>34</v>
      </c>
      <c r="I47" s="35" t="s">
        <v>43</v>
      </c>
      <c r="J47" s="12" t="s">
        <v>73</v>
      </c>
      <c r="K47" s="12" t="s">
        <v>45</v>
      </c>
      <c r="L47" s="55">
        <v>869.6</v>
      </c>
      <c r="M47" s="56"/>
      <c r="N47" s="56"/>
      <c r="O47" s="57">
        <v>531.70000000000005</v>
      </c>
      <c r="P47" s="57">
        <v>11396.7</v>
      </c>
      <c r="Q47" s="57">
        <v>0</v>
      </c>
      <c r="R47" s="57">
        <v>0</v>
      </c>
    </row>
    <row r="48" spans="1:18" ht="38.25" x14ac:dyDescent="0.2">
      <c r="A48" s="35" t="s">
        <v>22</v>
      </c>
      <c r="B48" s="35" t="s">
        <v>67</v>
      </c>
      <c r="C48" s="35" t="s">
        <v>31</v>
      </c>
      <c r="D48" s="54"/>
      <c r="E48" s="36" t="s">
        <v>72</v>
      </c>
      <c r="F48" s="37" t="s">
        <v>33</v>
      </c>
      <c r="G48" s="35" t="s">
        <v>26</v>
      </c>
      <c r="H48" s="35" t="s">
        <v>34</v>
      </c>
      <c r="I48" s="35" t="s">
        <v>43</v>
      </c>
      <c r="J48" s="12" t="s">
        <v>73</v>
      </c>
      <c r="K48" s="12" t="s">
        <v>44</v>
      </c>
      <c r="L48" s="55">
        <v>1557.5</v>
      </c>
      <c r="M48" s="56"/>
      <c r="N48" s="56"/>
      <c r="O48" s="57">
        <v>2448.1</v>
      </c>
      <c r="P48" s="57">
        <v>956.4</v>
      </c>
      <c r="Q48" s="57">
        <v>0</v>
      </c>
      <c r="R48" s="57">
        <v>0</v>
      </c>
    </row>
    <row r="49" spans="1:19" x14ac:dyDescent="0.2">
      <c r="A49" s="187" t="s">
        <v>22</v>
      </c>
      <c r="B49" s="187" t="s">
        <v>74</v>
      </c>
      <c r="C49" s="187"/>
      <c r="D49" s="187"/>
      <c r="E49" s="190" t="s">
        <v>75</v>
      </c>
      <c r="F49" s="27" t="s">
        <v>24</v>
      </c>
      <c r="G49" s="28"/>
      <c r="H49" s="28"/>
      <c r="I49" s="28"/>
      <c r="J49" s="29"/>
      <c r="K49" s="29"/>
      <c r="L49" s="39">
        <f>L50+L51</f>
        <v>47182.2</v>
      </c>
      <c r="M49" s="39" t="e">
        <f t="shared" ref="M49:R49" si="1">M50+M51</f>
        <v>#REF!</v>
      </c>
      <c r="N49" s="39" t="e">
        <f t="shared" si="1"/>
        <v>#REF!</v>
      </c>
      <c r="O49" s="39">
        <f t="shared" si="1"/>
        <v>48918.619999999995</v>
      </c>
      <c r="P49" s="39">
        <f t="shared" si="1"/>
        <v>48408.5</v>
      </c>
      <c r="Q49" s="39">
        <f t="shared" si="1"/>
        <v>48018.1</v>
      </c>
      <c r="R49" s="39">
        <f t="shared" si="1"/>
        <v>48466.9</v>
      </c>
    </row>
    <row r="50" spans="1:19" x14ac:dyDescent="0.2">
      <c r="A50" s="188"/>
      <c r="B50" s="188"/>
      <c r="C50" s="188"/>
      <c r="D50" s="188"/>
      <c r="E50" s="191"/>
      <c r="F50" s="33" t="s">
        <v>25</v>
      </c>
      <c r="G50" s="28" t="s">
        <v>26</v>
      </c>
      <c r="H50" s="28"/>
      <c r="I50" s="28"/>
      <c r="J50" s="29"/>
      <c r="K50" s="29"/>
      <c r="L50" s="40">
        <f>L52+L53+L54+L60</f>
        <v>39784.6</v>
      </c>
      <c r="M50" s="40" t="e">
        <f>#REF!+#REF!+M52+M54+M60+#REF!+#REF!</f>
        <v>#REF!</v>
      </c>
      <c r="N50" s="40" t="e">
        <f>#REF!+#REF!+N52+N54+N60+#REF!+#REF!</f>
        <v>#REF!</v>
      </c>
      <c r="O50" s="40">
        <f>O52+O54+O60+O62+O59+O61</f>
        <v>40632.619999999995</v>
      </c>
      <c r="P50" s="40">
        <f t="shared" ref="P50:R50" si="2">P52+P54+P60+P62+P59+P61</f>
        <v>40501</v>
      </c>
      <c r="Q50" s="40">
        <f t="shared" si="2"/>
        <v>40082</v>
      </c>
      <c r="R50" s="40">
        <f t="shared" si="2"/>
        <v>40501</v>
      </c>
    </row>
    <row r="51" spans="1:19" ht="25.5" x14ac:dyDescent="0.2">
      <c r="A51" s="188"/>
      <c r="B51" s="188"/>
      <c r="C51" s="188"/>
      <c r="D51" s="188"/>
      <c r="E51" s="196"/>
      <c r="F51" s="33" t="s">
        <v>76</v>
      </c>
      <c r="G51" s="28" t="s">
        <v>28</v>
      </c>
      <c r="H51" s="28"/>
      <c r="I51" s="28"/>
      <c r="J51" s="29"/>
      <c r="K51" s="29"/>
      <c r="L51" s="40">
        <f>L55+L56+L57+L58</f>
        <v>7397.5999999999995</v>
      </c>
      <c r="M51" s="40">
        <f>M55</f>
        <v>0</v>
      </c>
      <c r="N51" s="40">
        <f>N55</f>
        <v>0</v>
      </c>
      <c r="O51" s="40">
        <f>O55+O56+O57+O58</f>
        <v>8286</v>
      </c>
      <c r="P51" s="40">
        <f>P55+P56+P57+P58</f>
        <v>7907.5</v>
      </c>
      <c r="Q51" s="40">
        <f>Q55+Q56+Q57+Q58</f>
        <v>7936.1</v>
      </c>
      <c r="R51" s="40">
        <f>R55+R56+R57+R58</f>
        <v>7965.9</v>
      </c>
    </row>
    <row r="52" spans="1:19" ht="63.75" x14ac:dyDescent="0.2">
      <c r="A52" s="35" t="s">
        <v>22</v>
      </c>
      <c r="B52" s="35" t="s">
        <v>74</v>
      </c>
      <c r="C52" s="35" t="s">
        <v>22</v>
      </c>
      <c r="D52" s="35"/>
      <c r="E52" s="47" t="s">
        <v>77</v>
      </c>
      <c r="F52" s="58" t="s">
        <v>78</v>
      </c>
      <c r="G52" s="59" t="s">
        <v>26</v>
      </c>
      <c r="H52" s="59" t="s">
        <v>34</v>
      </c>
      <c r="I52" s="59" t="s">
        <v>31</v>
      </c>
      <c r="J52" s="59" t="s">
        <v>79</v>
      </c>
      <c r="K52" s="59" t="s">
        <v>36</v>
      </c>
      <c r="L52" s="41">
        <v>19214</v>
      </c>
      <c r="M52" s="60"/>
      <c r="N52" s="60"/>
      <c r="O52" s="38">
        <v>18635.12</v>
      </c>
      <c r="P52" s="38">
        <v>18739.5</v>
      </c>
      <c r="Q52" s="38">
        <v>18739.5</v>
      </c>
      <c r="R52" s="38">
        <v>18739.5</v>
      </c>
    </row>
    <row r="53" spans="1:19" ht="63.75" x14ac:dyDescent="0.2">
      <c r="A53" s="35" t="s">
        <v>22</v>
      </c>
      <c r="B53" s="35" t="s">
        <v>74</v>
      </c>
      <c r="C53" s="35" t="s">
        <v>40</v>
      </c>
      <c r="D53" s="35"/>
      <c r="E53" s="47" t="s">
        <v>80</v>
      </c>
      <c r="F53" s="58" t="s">
        <v>81</v>
      </c>
      <c r="G53" s="59" t="s">
        <v>26</v>
      </c>
      <c r="H53" s="59" t="s">
        <v>82</v>
      </c>
      <c r="I53" s="59" t="s">
        <v>40</v>
      </c>
      <c r="J53" s="59" t="s">
        <v>83</v>
      </c>
      <c r="K53" s="59" t="s">
        <v>44</v>
      </c>
      <c r="L53" s="41">
        <v>268.3</v>
      </c>
      <c r="M53" s="60"/>
      <c r="N53" s="60"/>
      <c r="O53" s="38">
        <v>0</v>
      </c>
      <c r="P53" s="38">
        <v>0</v>
      </c>
      <c r="Q53" s="38">
        <v>0</v>
      </c>
      <c r="R53" s="38">
        <v>0</v>
      </c>
    </row>
    <row r="54" spans="1:19" ht="63.75" x14ac:dyDescent="0.2">
      <c r="A54" s="35" t="s">
        <v>22</v>
      </c>
      <c r="B54" s="35" t="s">
        <v>74</v>
      </c>
      <c r="C54" s="35" t="s">
        <v>40</v>
      </c>
      <c r="D54" s="35"/>
      <c r="E54" s="47" t="s">
        <v>80</v>
      </c>
      <c r="F54" s="58" t="s">
        <v>81</v>
      </c>
      <c r="G54" s="59" t="s">
        <v>26</v>
      </c>
      <c r="H54" s="59" t="s">
        <v>34</v>
      </c>
      <c r="I54" s="12" t="s">
        <v>31</v>
      </c>
      <c r="J54" s="59" t="s">
        <v>83</v>
      </c>
      <c r="K54" s="12" t="s">
        <v>44</v>
      </c>
      <c r="L54" s="41">
        <v>18184.7</v>
      </c>
      <c r="M54" s="60"/>
      <c r="N54" s="60"/>
      <c r="O54" s="38">
        <v>19618.8</v>
      </c>
      <c r="P54" s="38">
        <v>19461.5</v>
      </c>
      <c r="Q54" s="38">
        <v>19042.5</v>
      </c>
      <c r="R54" s="38">
        <v>19461.5</v>
      </c>
    </row>
    <row r="55" spans="1:19" ht="63.75" x14ac:dyDescent="0.2">
      <c r="A55" s="35" t="s">
        <v>22</v>
      </c>
      <c r="B55" s="35" t="s">
        <v>74</v>
      </c>
      <c r="C55" s="35" t="s">
        <v>31</v>
      </c>
      <c r="D55" s="35"/>
      <c r="E55" s="47" t="s">
        <v>84</v>
      </c>
      <c r="F55" s="11" t="s">
        <v>85</v>
      </c>
      <c r="G55" s="12" t="s">
        <v>28</v>
      </c>
      <c r="H55" s="59" t="s">
        <v>86</v>
      </c>
      <c r="I55" s="12" t="s">
        <v>31</v>
      </c>
      <c r="J55" s="59" t="s">
        <v>87</v>
      </c>
      <c r="K55" s="59" t="s">
        <v>42</v>
      </c>
      <c r="L55" s="38">
        <v>6061.7</v>
      </c>
      <c r="M55" s="61"/>
      <c r="N55" s="61"/>
      <c r="O55" s="38">
        <v>6212.7</v>
      </c>
      <c r="P55" s="38">
        <v>6135</v>
      </c>
      <c r="Q55" s="38">
        <v>6140</v>
      </c>
      <c r="R55" s="38">
        <v>6146</v>
      </c>
    </row>
    <row r="56" spans="1:19" ht="63.75" x14ac:dyDescent="0.2">
      <c r="A56" s="35" t="s">
        <v>22</v>
      </c>
      <c r="B56" s="35" t="s">
        <v>74</v>
      </c>
      <c r="C56" s="35" t="s">
        <v>31</v>
      </c>
      <c r="D56" s="35"/>
      <c r="E56" s="47" t="s">
        <v>84</v>
      </c>
      <c r="F56" s="11" t="s">
        <v>85</v>
      </c>
      <c r="G56" s="12" t="s">
        <v>28</v>
      </c>
      <c r="H56" s="59" t="s">
        <v>86</v>
      </c>
      <c r="I56" s="12" t="s">
        <v>31</v>
      </c>
      <c r="J56" s="59" t="s">
        <v>87</v>
      </c>
      <c r="K56" s="59" t="s">
        <v>45</v>
      </c>
      <c r="L56" s="38">
        <v>1209.5999999999999</v>
      </c>
      <c r="M56" s="61"/>
      <c r="N56" s="61"/>
      <c r="O56" s="38">
        <v>1939.7</v>
      </c>
      <c r="P56" s="38">
        <v>1564.5</v>
      </c>
      <c r="Q56" s="38">
        <v>1588.1</v>
      </c>
      <c r="R56" s="38">
        <v>1611.9</v>
      </c>
    </row>
    <row r="57" spans="1:19" ht="63.75" x14ac:dyDescent="0.2">
      <c r="A57" s="35" t="s">
        <v>22</v>
      </c>
      <c r="B57" s="35" t="s">
        <v>74</v>
      </c>
      <c r="C57" s="35" t="s">
        <v>31</v>
      </c>
      <c r="D57" s="35"/>
      <c r="E57" s="47" t="s">
        <v>84</v>
      </c>
      <c r="F57" s="11" t="s">
        <v>85</v>
      </c>
      <c r="G57" s="12" t="s">
        <v>28</v>
      </c>
      <c r="H57" s="59" t="s">
        <v>86</v>
      </c>
      <c r="I57" s="12" t="s">
        <v>31</v>
      </c>
      <c r="J57" s="59" t="s">
        <v>87</v>
      </c>
      <c r="K57" s="59" t="s">
        <v>88</v>
      </c>
      <c r="L57" s="38">
        <v>65.2</v>
      </c>
      <c r="M57" s="61"/>
      <c r="N57" s="61"/>
      <c r="O57" s="38">
        <v>67.099999999999994</v>
      </c>
      <c r="P57" s="38">
        <v>60</v>
      </c>
      <c r="Q57" s="38">
        <v>60</v>
      </c>
      <c r="R57" s="38">
        <v>60</v>
      </c>
      <c r="S57" s="46"/>
    </row>
    <row r="58" spans="1:19" ht="63.75" x14ac:dyDescent="0.2">
      <c r="A58" s="35" t="s">
        <v>22</v>
      </c>
      <c r="B58" s="35" t="s">
        <v>74</v>
      </c>
      <c r="C58" s="35" t="s">
        <v>31</v>
      </c>
      <c r="D58" s="35"/>
      <c r="E58" s="47" t="s">
        <v>84</v>
      </c>
      <c r="F58" s="11" t="s">
        <v>85</v>
      </c>
      <c r="G58" s="12" t="s">
        <v>28</v>
      </c>
      <c r="H58" s="59" t="s">
        <v>86</v>
      </c>
      <c r="I58" s="12" t="s">
        <v>31</v>
      </c>
      <c r="J58" s="59" t="s">
        <v>87</v>
      </c>
      <c r="K58" s="59" t="s">
        <v>46</v>
      </c>
      <c r="L58" s="38">
        <v>61.1</v>
      </c>
      <c r="M58" s="61"/>
      <c r="N58" s="61"/>
      <c r="O58" s="38">
        <v>66.5</v>
      </c>
      <c r="P58" s="38">
        <v>148</v>
      </c>
      <c r="Q58" s="38">
        <v>148</v>
      </c>
      <c r="R58" s="38">
        <v>148</v>
      </c>
    </row>
    <row r="59" spans="1:19" ht="38.25" x14ac:dyDescent="0.2">
      <c r="A59" s="35" t="s">
        <v>22</v>
      </c>
      <c r="B59" s="35" t="s">
        <v>74</v>
      </c>
      <c r="C59" s="35" t="s">
        <v>50</v>
      </c>
      <c r="D59" s="35"/>
      <c r="E59" s="47" t="s">
        <v>89</v>
      </c>
      <c r="F59" s="58" t="s">
        <v>90</v>
      </c>
      <c r="G59" s="12" t="s">
        <v>26</v>
      </c>
      <c r="H59" s="59" t="s">
        <v>34</v>
      </c>
      <c r="I59" s="12" t="s">
        <v>31</v>
      </c>
      <c r="J59" s="59" t="s">
        <v>91</v>
      </c>
      <c r="K59" s="59" t="s">
        <v>36</v>
      </c>
      <c r="L59" s="38">
        <v>0</v>
      </c>
      <c r="M59" s="61"/>
      <c r="N59" s="61"/>
      <c r="O59" s="38">
        <v>669</v>
      </c>
      <c r="P59" s="38">
        <v>1700</v>
      </c>
      <c r="Q59" s="38">
        <v>1700</v>
      </c>
      <c r="R59" s="38">
        <v>1700</v>
      </c>
    </row>
    <row r="60" spans="1:19" ht="38.25" x14ac:dyDescent="0.2">
      <c r="A60" s="35" t="s">
        <v>22</v>
      </c>
      <c r="B60" s="35" t="s">
        <v>74</v>
      </c>
      <c r="C60" s="35" t="s">
        <v>50</v>
      </c>
      <c r="D60" s="35"/>
      <c r="E60" s="47" t="s">
        <v>89</v>
      </c>
      <c r="F60" s="58" t="s">
        <v>90</v>
      </c>
      <c r="G60" s="12" t="s">
        <v>26</v>
      </c>
      <c r="H60" s="59" t="s">
        <v>34</v>
      </c>
      <c r="I60" s="59" t="s">
        <v>31</v>
      </c>
      <c r="J60" s="59" t="s">
        <v>91</v>
      </c>
      <c r="K60" s="12" t="s">
        <v>44</v>
      </c>
      <c r="L60" s="41">
        <v>2117.6</v>
      </c>
      <c r="M60" s="60"/>
      <c r="N60" s="60"/>
      <c r="O60" s="38">
        <v>1567</v>
      </c>
      <c r="P60" s="38">
        <v>580</v>
      </c>
      <c r="Q60" s="38">
        <v>580</v>
      </c>
      <c r="R60" s="38">
        <v>580</v>
      </c>
    </row>
    <row r="61" spans="1:19" ht="38.25" x14ac:dyDescent="0.2">
      <c r="A61" s="45" t="s">
        <v>22</v>
      </c>
      <c r="B61" s="45" t="s">
        <v>74</v>
      </c>
      <c r="C61" s="45" t="s">
        <v>50</v>
      </c>
      <c r="D61" s="45"/>
      <c r="E61" s="47" t="s">
        <v>89</v>
      </c>
      <c r="F61" s="58" t="s">
        <v>90</v>
      </c>
      <c r="G61" s="12" t="s">
        <v>26</v>
      </c>
      <c r="H61" s="59" t="s">
        <v>34</v>
      </c>
      <c r="I61" s="59" t="s">
        <v>31</v>
      </c>
      <c r="J61" s="59" t="s">
        <v>91</v>
      </c>
      <c r="K61" s="12" t="s">
        <v>92</v>
      </c>
      <c r="L61" s="41">
        <v>0</v>
      </c>
      <c r="M61" s="60"/>
      <c r="N61" s="60"/>
      <c r="O61" s="38">
        <v>0</v>
      </c>
      <c r="P61" s="38">
        <v>20</v>
      </c>
      <c r="Q61" s="38">
        <v>20</v>
      </c>
      <c r="R61" s="38">
        <v>20</v>
      </c>
    </row>
    <row r="62" spans="1:19" ht="63.75" x14ac:dyDescent="0.2">
      <c r="A62" s="45" t="s">
        <v>22</v>
      </c>
      <c r="B62" s="45" t="s">
        <v>74</v>
      </c>
      <c r="C62" s="45" t="s">
        <v>93</v>
      </c>
      <c r="D62" s="45"/>
      <c r="E62" s="62" t="s">
        <v>94</v>
      </c>
      <c r="F62" s="58" t="s">
        <v>90</v>
      </c>
      <c r="G62" s="12" t="s">
        <v>26</v>
      </c>
      <c r="H62" s="59" t="s">
        <v>34</v>
      </c>
      <c r="I62" s="59" t="s">
        <v>31</v>
      </c>
      <c r="J62" s="59" t="s">
        <v>95</v>
      </c>
      <c r="K62" s="12" t="s">
        <v>44</v>
      </c>
      <c r="L62" s="41">
        <v>0</v>
      </c>
      <c r="M62" s="60"/>
      <c r="N62" s="60"/>
      <c r="O62" s="38">
        <v>142.69999999999999</v>
      </c>
      <c r="P62" s="38">
        <v>0</v>
      </c>
      <c r="Q62" s="38">
        <v>0</v>
      </c>
      <c r="R62" s="38">
        <v>0</v>
      </c>
    </row>
    <row r="63" spans="1:19" x14ac:dyDescent="0.2">
      <c r="A63" s="187" t="s">
        <v>22</v>
      </c>
      <c r="B63" s="187" t="s">
        <v>96</v>
      </c>
      <c r="C63" s="187"/>
      <c r="D63" s="187"/>
      <c r="E63" s="190" t="s">
        <v>97</v>
      </c>
      <c r="F63" s="26" t="s">
        <v>98</v>
      </c>
      <c r="G63" s="28"/>
      <c r="H63" s="28"/>
      <c r="I63" s="28"/>
      <c r="J63" s="29"/>
      <c r="K63" s="29"/>
      <c r="L63" s="30">
        <f>L64</f>
        <v>6946.3</v>
      </c>
      <c r="M63" s="31"/>
      <c r="N63" s="31"/>
      <c r="O63" s="30">
        <f>O64</f>
        <v>5404.3</v>
      </c>
      <c r="P63" s="30">
        <f>P64</f>
        <v>11277.800000000001</v>
      </c>
      <c r="Q63" s="30">
        <f>Q64</f>
        <v>6467.3</v>
      </c>
      <c r="R63" s="30">
        <f>R64</f>
        <v>6467.3</v>
      </c>
    </row>
    <row r="64" spans="1:19" x14ac:dyDescent="0.2">
      <c r="A64" s="189"/>
      <c r="B64" s="189"/>
      <c r="C64" s="189"/>
      <c r="D64" s="189"/>
      <c r="E64" s="197"/>
      <c r="F64" s="33" t="s">
        <v>33</v>
      </c>
      <c r="G64" s="28" t="s">
        <v>26</v>
      </c>
      <c r="H64" s="28"/>
      <c r="I64" s="28"/>
      <c r="J64" s="29"/>
      <c r="K64" s="29"/>
      <c r="L64" s="34">
        <f>SUM(L65:L67)</f>
        <v>6946.3</v>
      </c>
      <c r="M64" s="31"/>
      <c r="N64" s="31"/>
      <c r="O64" s="34">
        <f>SUM(O65:O67)</f>
        <v>5404.3</v>
      </c>
      <c r="P64" s="34">
        <f>SUM(P65:P69)</f>
        <v>11277.800000000001</v>
      </c>
      <c r="Q64" s="34">
        <f t="shared" ref="Q64:R64" si="3">SUM(Q65:Q69)</f>
        <v>6467.3</v>
      </c>
      <c r="R64" s="34">
        <f t="shared" si="3"/>
        <v>6467.3</v>
      </c>
    </row>
    <row r="65" spans="1:18" s="2" customFormat="1" ht="38.25" x14ac:dyDescent="0.25">
      <c r="A65" s="35" t="s">
        <v>22</v>
      </c>
      <c r="B65" s="35" t="s">
        <v>96</v>
      </c>
      <c r="C65" s="35" t="s">
        <v>40</v>
      </c>
      <c r="D65" s="54"/>
      <c r="E65" s="63" t="s">
        <v>99</v>
      </c>
      <c r="F65" s="36" t="s">
        <v>25</v>
      </c>
      <c r="G65" s="35" t="s">
        <v>26</v>
      </c>
      <c r="H65" s="35" t="s">
        <v>34</v>
      </c>
      <c r="I65" s="35" t="s">
        <v>34</v>
      </c>
      <c r="J65" s="12" t="s">
        <v>100</v>
      </c>
      <c r="K65" s="12" t="s">
        <v>36</v>
      </c>
      <c r="L65" s="41">
        <v>6497.3</v>
      </c>
      <c r="M65" s="61"/>
      <c r="N65" s="61"/>
      <c r="O65" s="38">
        <v>4894.3</v>
      </c>
      <c r="P65" s="38">
        <v>5885.3</v>
      </c>
      <c r="Q65" s="38">
        <v>5885.3</v>
      </c>
      <c r="R65" s="38">
        <v>5885.3</v>
      </c>
    </row>
    <row r="66" spans="1:18" s="2" customFormat="1" ht="63.75" x14ac:dyDescent="0.25">
      <c r="A66" s="35" t="s">
        <v>22</v>
      </c>
      <c r="B66" s="35" t="s">
        <v>96</v>
      </c>
      <c r="C66" s="35" t="s">
        <v>31</v>
      </c>
      <c r="D66" s="54"/>
      <c r="E66" s="63" t="s">
        <v>101</v>
      </c>
      <c r="F66" s="36" t="s">
        <v>25</v>
      </c>
      <c r="G66" s="35" t="s">
        <v>26</v>
      </c>
      <c r="H66" s="35" t="s">
        <v>34</v>
      </c>
      <c r="I66" s="35" t="s">
        <v>34</v>
      </c>
      <c r="J66" s="12" t="s">
        <v>102</v>
      </c>
      <c r="K66" s="12" t="s">
        <v>36</v>
      </c>
      <c r="L66" s="41">
        <v>143</v>
      </c>
      <c r="M66" s="61"/>
      <c r="N66" s="61"/>
      <c r="O66" s="38">
        <v>145</v>
      </c>
      <c r="P66" s="38">
        <v>213</v>
      </c>
      <c r="Q66" s="38">
        <v>150</v>
      </c>
      <c r="R66" s="38">
        <v>150</v>
      </c>
    </row>
    <row r="67" spans="1:18" s="2" customFormat="1" ht="38.25" x14ac:dyDescent="0.25">
      <c r="A67" s="35" t="s">
        <v>22</v>
      </c>
      <c r="B67" s="35" t="s">
        <v>96</v>
      </c>
      <c r="C67" s="35" t="s">
        <v>103</v>
      </c>
      <c r="D67" s="54"/>
      <c r="E67" s="63" t="s">
        <v>104</v>
      </c>
      <c r="F67" s="36" t="s">
        <v>25</v>
      </c>
      <c r="G67" s="64" t="s">
        <v>26</v>
      </c>
      <c r="H67" s="64" t="s">
        <v>34</v>
      </c>
      <c r="I67" s="64" t="s">
        <v>34</v>
      </c>
      <c r="J67" s="64" t="s">
        <v>105</v>
      </c>
      <c r="K67" s="64" t="s">
        <v>36</v>
      </c>
      <c r="L67" s="41">
        <v>306</v>
      </c>
      <c r="M67" s="61"/>
      <c r="N67" s="61"/>
      <c r="O67" s="38">
        <v>365</v>
      </c>
      <c r="P67" s="38">
        <v>432</v>
      </c>
      <c r="Q67" s="38">
        <v>432</v>
      </c>
      <c r="R67" s="38">
        <v>432</v>
      </c>
    </row>
    <row r="68" spans="1:18" s="2" customFormat="1" ht="89.25" x14ac:dyDescent="0.25">
      <c r="A68" s="45" t="s">
        <v>22</v>
      </c>
      <c r="B68" s="45" t="s">
        <v>96</v>
      </c>
      <c r="C68" s="45" t="s">
        <v>106</v>
      </c>
      <c r="D68" s="65"/>
      <c r="E68" s="66" t="s">
        <v>107</v>
      </c>
      <c r="F68" s="36" t="s">
        <v>25</v>
      </c>
      <c r="G68" s="64" t="s">
        <v>26</v>
      </c>
      <c r="H68" s="64" t="s">
        <v>34</v>
      </c>
      <c r="I68" s="64" t="s">
        <v>34</v>
      </c>
      <c r="J68" s="45" t="s">
        <v>108</v>
      </c>
      <c r="K68" s="64" t="s">
        <v>36</v>
      </c>
      <c r="L68" s="41">
        <v>0</v>
      </c>
      <c r="M68" s="61"/>
      <c r="N68" s="61"/>
      <c r="O68" s="38">
        <v>0</v>
      </c>
      <c r="P68" s="38">
        <v>707.1</v>
      </c>
      <c r="Q68" s="38">
        <v>0</v>
      </c>
      <c r="R68" s="38">
        <v>0</v>
      </c>
    </row>
    <row r="69" spans="1:18" s="2" customFormat="1" ht="51" x14ac:dyDescent="0.25">
      <c r="A69" s="45" t="s">
        <v>22</v>
      </c>
      <c r="B69" s="45" t="s">
        <v>96</v>
      </c>
      <c r="C69" s="45" t="s">
        <v>109</v>
      </c>
      <c r="D69" s="65"/>
      <c r="E69" s="66" t="s">
        <v>110</v>
      </c>
      <c r="F69" s="36" t="s">
        <v>25</v>
      </c>
      <c r="G69" s="64" t="s">
        <v>26</v>
      </c>
      <c r="H69" s="64" t="s">
        <v>34</v>
      </c>
      <c r="I69" s="64" t="s">
        <v>34</v>
      </c>
      <c r="J69" s="64" t="s">
        <v>111</v>
      </c>
      <c r="K69" s="64" t="s">
        <v>36</v>
      </c>
      <c r="L69" s="41">
        <v>0</v>
      </c>
      <c r="M69" s="61"/>
      <c r="N69" s="61"/>
      <c r="O69" s="38">
        <v>0</v>
      </c>
      <c r="P69" s="38">
        <v>4040.4</v>
      </c>
      <c r="Q69" s="38">
        <v>0</v>
      </c>
      <c r="R69" s="38">
        <v>0</v>
      </c>
    </row>
    <row r="70" spans="1:18" x14ac:dyDescent="0.2">
      <c r="A70" s="187" t="s">
        <v>22</v>
      </c>
      <c r="B70" s="187" t="s">
        <v>112</v>
      </c>
      <c r="C70" s="187"/>
      <c r="D70" s="187"/>
      <c r="E70" s="190" t="s">
        <v>113</v>
      </c>
      <c r="F70" s="27" t="s">
        <v>24</v>
      </c>
      <c r="G70" s="28"/>
      <c r="H70" s="28"/>
      <c r="I70" s="28"/>
      <c r="J70" s="29"/>
      <c r="K70" s="29"/>
      <c r="L70" s="39">
        <f>L72+L71</f>
        <v>3315.6</v>
      </c>
      <c r="M70" s="39" t="e">
        <f>M72</f>
        <v>#REF!</v>
      </c>
      <c r="N70" s="39" t="e">
        <f>N72</f>
        <v>#REF!</v>
      </c>
      <c r="O70" s="39">
        <f>O72+O71</f>
        <v>3330.8</v>
      </c>
      <c r="P70" s="39">
        <f>P72+P71</f>
        <v>2137.4</v>
      </c>
      <c r="Q70" s="39">
        <f>Q72+Q71</f>
        <v>145</v>
      </c>
      <c r="R70" s="39">
        <f>R72+R71</f>
        <v>145</v>
      </c>
    </row>
    <row r="71" spans="1:18" ht="25.5" x14ac:dyDescent="0.2">
      <c r="A71" s="188"/>
      <c r="B71" s="188"/>
      <c r="C71" s="188"/>
      <c r="D71" s="188"/>
      <c r="E71" s="191"/>
      <c r="F71" s="33" t="s">
        <v>76</v>
      </c>
      <c r="G71" s="28" t="s">
        <v>28</v>
      </c>
      <c r="H71" s="28"/>
      <c r="I71" s="28"/>
      <c r="J71" s="29"/>
      <c r="K71" s="29"/>
      <c r="L71" s="40">
        <f>L78</f>
        <v>165.4</v>
      </c>
      <c r="M71" s="40"/>
      <c r="N71" s="40"/>
      <c r="O71" s="40">
        <f>O78</f>
        <v>167.3</v>
      </c>
      <c r="P71" s="40">
        <v>0</v>
      </c>
      <c r="Q71" s="40">
        <v>0</v>
      </c>
      <c r="R71" s="40">
        <v>0</v>
      </c>
    </row>
    <row r="72" spans="1:18" x14ac:dyDescent="0.2">
      <c r="A72" s="189"/>
      <c r="B72" s="189"/>
      <c r="C72" s="189"/>
      <c r="D72" s="189"/>
      <c r="E72" s="192"/>
      <c r="F72" s="33" t="s">
        <v>33</v>
      </c>
      <c r="G72" s="28" t="s">
        <v>26</v>
      </c>
      <c r="H72" s="28"/>
      <c r="I72" s="28"/>
      <c r="J72" s="29"/>
      <c r="K72" s="29"/>
      <c r="L72" s="40">
        <f>L73+L75+L77+L79+L80+L82+L83</f>
        <v>3150.2</v>
      </c>
      <c r="M72" s="40" t="e">
        <f>SUM(M73+M79+M83+#REF!)</f>
        <v>#REF!</v>
      </c>
      <c r="N72" s="40" t="e">
        <f>SUM(N73+N79+N83+#REF!)</f>
        <v>#REF!</v>
      </c>
      <c r="O72" s="40">
        <f>O73+O75+O76+O77+O79+O80+O81+O82+O83</f>
        <v>3163.5</v>
      </c>
      <c r="P72" s="40">
        <f>SUM(P73:P83)</f>
        <v>2137.4</v>
      </c>
      <c r="Q72" s="40">
        <f>SUM(Q73:Q83)</f>
        <v>145</v>
      </c>
      <c r="R72" s="40">
        <f>SUM(R73:R83)</f>
        <v>145</v>
      </c>
    </row>
    <row r="73" spans="1:18" ht="51" x14ac:dyDescent="0.2">
      <c r="A73" s="35" t="s">
        <v>22</v>
      </c>
      <c r="B73" s="35" t="s">
        <v>112</v>
      </c>
      <c r="C73" s="35" t="s">
        <v>22</v>
      </c>
      <c r="D73" s="35"/>
      <c r="E73" s="47" t="s">
        <v>114</v>
      </c>
      <c r="F73" s="11" t="s">
        <v>25</v>
      </c>
      <c r="G73" s="64" t="s">
        <v>26</v>
      </c>
      <c r="H73" s="64" t="s">
        <v>34</v>
      </c>
      <c r="I73" s="64" t="s">
        <v>43</v>
      </c>
      <c r="J73" s="64" t="s">
        <v>115</v>
      </c>
      <c r="K73" s="64" t="s">
        <v>88</v>
      </c>
      <c r="L73" s="57">
        <v>15.7</v>
      </c>
      <c r="M73" s="56">
        <v>2737.5</v>
      </c>
      <c r="N73" s="56">
        <v>2737.5</v>
      </c>
      <c r="O73" s="57">
        <v>22.5</v>
      </c>
      <c r="P73" s="57">
        <v>60</v>
      </c>
      <c r="Q73" s="57">
        <v>30</v>
      </c>
      <c r="R73" s="57">
        <v>30</v>
      </c>
    </row>
    <row r="74" spans="1:18" ht="51" x14ac:dyDescent="0.2">
      <c r="A74" s="35" t="s">
        <v>22</v>
      </c>
      <c r="B74" s="35" t="s">
        <v>112</v>
      </c>
      <c r="C74" s="35" t="s">
        <v>22</v>
      </c>
      <c r="D74" s="35"/>
      <c r="E74" s="47" t="s">
        <v>114</v>
      </c>
      <c r="F74" s="11" t="s">
        <v>25</v>
      </c>
      <c r="G74" s="64" t="s">
        <v>26</v>
      </c>
      <c r="H74" s="64" t="s">
        <v>34</v>
      </c>
      <c r="I74" s="64" t="s">
        <v>43</v>
      </c>
      <c r="J74" s="64" t="s">
        <v>115</v>
      </c>
      <c r="K74" s="64" t="s">
        <v>45</v>
      </c>
      <c r="L74" s="57">
        <v>0</v>
      </c>
      <c r="M74" s="56"/>
      <c r="N74" s="56"/>
      <c r="O74" s="57">
        <v>0</v>
      </c>
      <c r="P74" s="57">
        <v>1962.4</v>
      </c>
      <c r="Q74" s="57">
        <v>0</v>
      </c>
      <c r="R74" s="57">
        <v>0</v>
      </c>
    </row>
    <row r="75" spans="1:18" ht="51" x14ac:dyDescent="0.2">
      <c r="A75" s="35" t="s">
        <v>22</v>
      </c>
      <c r="B75" s="35" t="s">
        <v>112</v>
      </c>
      <c r="C75" s="35" t="s">
        <v>22</v>
      </c>
      <c r="D75" s="35"/>
      <c r="E75" s="47" t="s">
        <v>114</v>
      </c>
      <c r="F75" s="11" t="s">
        <v>25</v>
      </c>
      <c r="G75" s="64" t="s">
        <v>26</v>
      </c>
      <c r="H75" s="64" t="s">
        <v>34</v>
      </c>
      <c r="I75" s="64" t="s">
        <v>43</v>
      </c>
      <c r="J75" s="64" t="s">
        <v>115</v>
      </c>
      <c r="K75" s="64" t="s">
        <v>36</v>
      </c>
      <c r="L75" s="57">
        <v>1587.4</v>
      </c>
      <c r="M75" s="56"/>
      <c r="N75" s="56"/>
      <c r="O75" s="57">
        <v>1625</v>
      </c>
      <c r="P75" s="57">
        <v>0</v>
      </c>
      <c r="Q75" s="57">
        <v>0</v>
      </c>
      <c r="R75" s="57">
        <v>0</v>
      </c>
    </row>
    <row r="76" spans="1:18" ht="51" x14ac:dyDescent="0.2">
      <c r="A76" s="35" t="s">
        <v>22</v>
      </c>
      <c r="B76" s="35" t="s">
        <v>112</v>
      </c>
      <c r="C76" s="35" t="s">
        <v>22</v>
      </c>
      <c r="D76" s="35"/>
      <c r="E76" s="47" t="s">
        <v>114</v>
      </c>
      <c r="F76" s="11" t="s">
        <v>25</v>
      </c>
      <c r="G76" s="64" t="s">
        <v>26</v>
      </c>
      <c r="H76" s="64" t="s">
        <v>34</v>
      </c>
      <c r="I76" s="64" t="s">
        <v>43</v>
      </c>
      <c r="J76" s="64" t="s">
        <v>115</v>
      </c>
      <c r="K76" s="64" t="s">
        <v>44</v>
      </c>
      <c r="L76" s="57">
        <v>0</v>
      </c>
      <c r="M76" s="56"/>
      <c r="N76" s="56"/>
      <c r="O76" s="57">
        <v>254.5</v>
      </c>
      <c r="P76" s="57">
        <v>0</v>
      </c>
      <c r="Q76" s="57">
        <v>0</v>
      </c>
      <c r="R76" s="57">
        <v>0</v>
      </c>
    </row>
    <row r="77" spans="1:18" ht="51" x14ac:dyDescent="0.2">
      <c r="A77" s="35" t="s">
        <v>22</v>
      </c>
      <c r="B77" s="35" t="s">
        <v>112</v>
      </c>
      <c r="C77" s="35" t="s">
        <v>22</v>
      </c>
      <c r="D77" s="35"/>
      <c r="E77" s="47" t="s">
        <v>114</v>
      </c>
      <c r="F77" s="11" t="s">
        <v>25</v>
      </c>
      <c r="G77" s="64" t="s">
        <v>26</v>
      </c>
      <c r="H77" s="64" t="s">
        <v>34</v>
      </c>
      <c r="I77" s="64" t="s">
        <v>34</v>
      </c>
      <c r="J77" s="64" t="s">
        <v>115</v>
      </c>
      <c r="K77" s="64" t="s">
        <v>44</v>
      </c>
      <c r="L77" s="57">
        <v>298.39999999999998</v>
      </c>
      <c r="M77" s="56"/>
      <c r="N77" s="56"/>
      <c r="O77" s="57">
        <v>0</v>
      </c>
      <c r="P77" s="57">
        <v>0</v>
      </c>
      <c r="Q77" s="57">
        <v>0</v>
      </c>
      <c r="R77" s="57">
        <v>0</v>
      </c>
    </row>
    <row r="78" spans="1:18" ht="25.5" x14ac:dyDescent="0.2">
      <c r="A78" s="35" t="s">
        <v>22</v>
      </c>
      <c r="B78" s="35" t="s">
        <v>112</v>
      </c>
      <c r="C78" s="35" t="s">
        <v>40</v>
      </c>
      <c r="D78" s="35"/>
      <c r="E78" s="36" t="s">
        <v>116</v>
      </c>
      <c r="F78" s="11" t="s">
        <v>27</v>
      </c>
      <c r="G78" s="59" t="s">
        <v>28</v>
      </c>
      <c r="H78" s="59" t="s">
        <v>34</v>
      </c>
      <c r="I78" s="59" t="s">
        <v>34</v>
      </c>
      <c r="J78" s="59" t="s">
        <v>117</v>
      </c>
      <c r="K78" s="59" t="s">
        <v>45</v>
      </c>
      <c r="L78" s="57">
        <v>165.4</v>
      </c>
      <c r="M78" s="56"/>
      <c r="N78" s="56"/>
      <c r="O78" s="57">
        <v>167.3</v>
      </c>
      <c r="P78" s="57">
        <v>0</v>
      </c>
      <c r="Q78" s="57">
        <v>0</v>
      </c>
      <c r="R78" s="57">
        <v>0</v>
      </c>
    </row>
    <row r="79" spans="1:18" ht="25.5" x14ac:dyDescent="0.2">
      <c r="A79" s="35" t="s">
        <v>22</v>
      </c>
      <c r="B79" s="35" t="s">
        <v>112</v>
      </c>
      <c r="C79" s="35" t="s">
        <v>40</v>
      </c>
      <c r="D79" s="35"/>
      <c r="E79" s="47" t="s">
        <v>116</v>
      </c>
      <c r="F79" s="11" t="s">
        <v>25</v>
      </c>
      <c r="G79" s="64" t="s">
        <v>26</v>
      </c>
      <c r="H79" s="64" t="s">
        <v>34</v>
      </c>
      <c r="I79" s="64" t="s">
        <v>34</v>
      </c>
      <c r="J79" s="64" t="s">
        <v>117</v>
      </c>
      <c r="K79" s="64" t="s">
        <v>36</v>
      </c>
      <c r="L79" s="57">
        <v>502.7</v>
      </c>
      <c r="M79" s="56">
        <v>0</v>
      </c>
      <c r="N79" s="56">
        <v>0</v>
      </c>
      <c r="O79" s="57">
        <v>839.5</v>
      </c>
      <c r="P79" s="57">
        <v>15</v>
      </c>
      <c r="Q79" s="57">
        <v>15</v>
      </c>
      <c r="R79" s="57">
        <v>15</v>
      </c>
    </row>
    <row r="80" spans="1:18" ht="25.5" x14ac:dyDescent="0.2">
      <c r="A80" s="35" t="s">
        <v>22</v>
      </c>
      <c r="B80" s="35" t="s">
        <v>112</v>
      </c>
      <c r="C80" s="35" t="s">
        <v>40</v>
      </c>
      <c r="D80" s="35"/>
      <c r="E80" s="47" t="s">
        <v>116</v>
      </c>
      <c r="F80" s="11" t="s">
        <v>25</v>
      </c>
      <c r="G80" s="64" t="s">
        <v>26</v>
      </c>
      <c r="H80" s="64" t="s">
        <v>34</v>
      </c>
      <c r="I80" s="64" t="s">
        <v>34</v>
      </c>
      <c r="J80" s="64" t="s">
        <v>117</v>
      </c>
      <c r="K80" s="64" t="s">
        <v>45</v>
      </c>
      <c r="L80" s="57">
        <v>0</v>
      </c>
      <c r="M80" s="67"/>
      <c r="N80" s="67"/>
      <c r="O80" s="57">
        <v>0</v>
      </c>
      <c r="P80" s="57">
        <v>0</v>
      </c>
      <c r="Q80" s="57">
        <v>0</v>
      </c>
      <c r="R80" s="57">
        <v>0</v>
      </c>
    </row>
    <row r="81" spans="1:18" ht="25.5" x14ac:dyDescent="0.2">
      <c r="A81" s="35" t="s">
        <v>22</v>
      </c>
      <c r="B81" s="35" t="s">
        <v>112</v>
      </c>
      <c r="C81" s="35" t="s">
        <v>31</v>
      </c>
      <c r="D81" s="35"/>
      <c r="E81" s="36" t="s">
        <v>118</v>
      </c>
      <c r="F81" s="11" t="s">
        <v>25</v>
      </c>
      <c r="G81" s="64" t="s">
        <v>26</v>
      </c>
      <c r="H81" s="64" t="s">
        <v>34</v>
      </c>
      <c r="I81" s="64" t="s">
        <v>34</v>
      </c>
      <c r="J81" s="64" t="s">
        <v>119</v>
      </c>
      <c r="K81" s="64" t="s">
        <v>88</v>
      </c>
      <c r="L81" s="57">
        <v>0</v>
      </c>
      <c r="M81" s="67"/>
      <c r="N81" s="67"/>
      <c r="O81" s="57">
        <v>0</v>
      </c>
      <c r="P81" s="57">
        <v>0</v>
      </c>
      <c r="Q81" s="57">
        <v>0</v>
      </c>
      <c r="R81" s="57">
        <v>0</v>
      </c>
    </row>
    <row r="82" spans="1:18" ht="25.5" x14ac:dyDescent="0.2">
      <c r="A82" s="35" t="s">
        <v>22</v>
      </c>
      <c r="B82" s="35" t="s">
        <v>112</v>
      </c>
      <c r="C82" s="35" t="s">
        <v>31</v>
      </c>
      <c r="D82" s="35"/>
      <c r="E82" s="36" t="s">
        <v>118</v>
      </c>
      <c r="F82" s="11" t="s">
        <v>120</v>
      </c>
      <c r="G82" s="59" t="s">
        <v>26</v>
      </c>
      <c r="H82" s="59" t="s">
        <v>34</v>
      </c>
      <c r="I82" s="59" t="s">
        <v>34</v>
      </c>
      <c r="J82" s="59" t="s">
        <v>119</v>
      </c>
      <c r="K82" s="59" t="s">
        <v>44</v>
      </c>
      <c r="L82" s="57">
        <v>560</v>
      </c>
      <c r="M82" s="67"/>
      <c r="N82" s="67"/>
      <c r="O82" s="57">
        <v>422</v>
      </c>
      <c r="P82" s="57">
        <v>100</v>
      </c>
      <c r="Q82" s="57">
        <v>100</v>
      </c>
      <c r="R82" s="57">
        <v>100</v>
      </c>
    </row>
    <row r="83" spans="1:18" ht="38.25" x14ac:dyDescent="0.2">
      <c r="A83" s="35" t="s">
        <v>22</v>
      </c>
      <c r="B83" s="35" t="s">
        <v>112</v>
      </c>
      <c r="C83" s="35" t="s">
        <v>50</v>
      </c>
      <c r="D83" s="35"/>
      <c r="E83" s="47" t="s">
        <v>121</v>
      </c>
      <c r="F83" s="11" t="s">
        <v>122</v>
      </c>
      <c r="G83" s="59" t="s">
        <v>26</v>
      </c>
      <c r="H83" s="59" t="s">
        <v>34</v>
      </c>
      <c r="I83" s="59" t="s">
        <v>34</v>
      </c>
      <c r="J83" s="59" t="s">
        <v>123</v>
      </c>
      <c r="K83" s="59" t="s">
        <v>36</v>
      </c>
      <c r="L83" s="57">
        <v>186</v>
      </c>
      <c r="M83" s="68"/>
      <c r="N83" s="68"/>
      <c r="O83" s="57">
        <v>0</v>
      </c>
      <c r="P83" s="57">
        <v>0</v>
      </c>
      <c r="Q83" s="57">
        <v>0</v>
      </c>
      <c r="R83" s="57">
        <v>0</v>
      </c>
    </row>
    <row r="84" spans="1:18" x14ac:dyDescent="0.2">
      <c r="A84" s="187" t="s">
        <v>22</v>
      </c>
      <c r="B84" s="187" t="s">
        <v>124</v>
      </c>
      <c r="C84" s="69"/>
      <c r="D84" s="69"/>
      <c r="E84" s="194" t="s">
        <v>125</v>
      </c>
      <c r="F84" s="27" t="s">
        <v>24</v>
      </c>
      <c r="G84" s="28"/>
      <c r="H84" s="28"/>
      <c r="I84" s="28"/>
      <c r="J84" s="29"/>
      <c r="K84" s="29"/>
      <c r="L84" s="39">
        <f>L85</f>
        <v>13269.600000000002</v>
      </c>
      <c r="M84" s="39" t="e">
        <f t="shared" ref="M84:R84" si="4">M85</f>
        <v>#REF!</v>
      </c>
      <c r="N84" s="39" t="e">
        <f t="shared" si="4"/>
        <v>#REF!</v>
      </c>
      <c r="O84" s="39">
        <f t="shared" si="4"/>
        <v>13134</v>
      </c>
      <c r="P84" s="39">
        <f t="shared" si="4"/>
        <v>14759.699999999999</v>
      </c>
      <c r="Q84" s="39">
        <f t="shared" si="4"/>
        <v>14755.6</v>
      </c>
      <c r="R84" s="39">
        <f t="shared" si="4"/>
        <v>15008.7</v>
      </c>
    </row>
    <row r="85" spans="1:18" ht="15" x14ac:dyDescent="0.2">
      <c r="A85" s="193"/>
      <c r="B85" s="193"/>
      <c r="C85" s="70"/>
      <c r="D85" s="70"/>
      <c r="E85" s="195"/>
      <c r="F85" s="33" t="s">
        <v>33</v>
      </c>
      <c r="G85" s="28" t="s">
        <v>26</v>
      </c>
      <c r="H85" s="25"/>
      <c r="I85" s="25"/>
      <c r="J85" s="71"/>
      <c r="K85" s="71"/>
      <c r="L85" s="40">
        <f>SUM(L86:L107)</f>
        <v>13269.600000000002</v>
      </c>
      <c r="M85" s="40" t="e">
        <f>SUM(#REF!+#REF!+M92+M102+M103)</f>
        <v>#REF!</v>
      </c>
      <c r="N85" s="40" t="e">
        <f>SUM(#REF!+#REF!+N92+N102+N103)</f>
        <v>#REF!</v>
      </c>
      <c r="O85" s="40">
        <f>SUM(O86:O108)</f>
        <v>13134</v>
      </c>
      <c r="P85" s="40">
        <f>SUM(P88:P108)</f>
        <v>14759.699999999999</v>
      </c>
      <c r="Q85" s="40">
        <f>SUM(Q88:Q108)</f>
        <v>14755.6</v>
      </c>
      <c r="R85" s="40">
        <f>SUM(R88:R107)</f>
        <v>15008.7</v>
      </c>
    </row>
    <row r="86" spans="1:18" ht="76.5" x14ac:dyDescent="0.2">
      <c r="A86" s="72" t="s">
        <v>22</v>
      </c>
      <c r="B86" s="72" t="s">
        <v>124</v>
      </c>
      <c r="C86" s="72" t="s">
        <v>40</v>
      </c>
      <c r="D86" s="73"/>
      <c r="E86" s="74" t="s">
        <v>126</v>
      </c>
      <c r="F86" s="47" t="s">
        <v>33</v>
      </c>
      <c r="G86" s="35" t="s">
        <v>26</v>
      </c>
      <c r="H86" s="35" t="s">
        <v>34</v>
      </c>
      <c r="I86" s="35" t="s">
        <v>43</v>
      </c>
      <c r="J86" s="12" t="s">
        <v>127</v>
      </c>
      <c r="K86" s="12" t="s">
        <v>46</v>
      </c>
      <c r="L86" s="57">
        <v>9.5</v>
      </c>
      <c r="M86" s="67"/>
      <c r="N86" s="67"/>
      <c r="O86" s="57">
        <v>0</v>
      </c>
      <c r="P86" s="57">
        <v>0</v>
      </c>
      <c r="Q86" s="57">
        <v>0</v>
      </c>
      <c r="R86" s="57">
        <v>0</v>
      </c>
    </row>
    <row r="87" spans="1:18" ht="76.5" x14ac:dyDescent="0.2">
      <c r="A87" s="72" t="s">
        <v>22</v>
      </c>
      <c r="B87" s="72" t="s">
        <v>124</v>
      </c>
      <c r="C87" s="72" t="s">
        <v>40</v>
      </c>
      <c r="D87" s="73"/>
      <c r="E87" s="74" t="s">
        <v>126</v>
      </c>
      <c r="F87" s="47" t="s">
        <v>33</v>
      </c>
      <c r="G87" s="35" t="s">
        <v>26</v>
      </c>
      <c r="H87" s="35" t="s">
        <v>34</v>
      </c>
      <c r="I87" s="35" t="s">
        <v>43</v>
      </c>
      <c r="J87" s="12" t="s">
        <v>127</v>
      </c>
      <c r="K87" s="12" t="s">
        <v>45</v>
      </c>
      <c r="L87" s="57">
        <v>0</v>
      </c>
      <c r="M87" s="67"/>
      <c r="N87" s="67"/>
      <c r="O87" s="57">
        <v>20</v>
      </c>
      <c r="P87" s="57">
        <v>0</v>
      </c>
      <c r="Q87" s="57">
        <v>0</v>
      </c>
      <c r="R87" s="57">
        <v>0</v>
      </c>
    </row>
    <row r="88" spans="1:18" ht="25.5" x14ac:dyDescent="0.2">
      <c r="A88" s="35" t="s">
        <v>22</v>
      </c>
      <c r="B88" s="35" t="s">
        <v>124</v>
      </c>
      <c r="C88" s="35" t="s">
        <v>31</v>
      </c>
      <c r="D88" s="35"/>
      <c r="E88" s="63" t="s">
        <v>128</v>
      </c>
      <c r="F88" s="47" t="s">
        <v>33</v>
      </c>
      <c r="G88" s="35" t="s">
        <v>26</v>
      </c>
      <c r="H88" s="35" t="s">
        <v>34</v>
      </c>
      <c r="I88" s="35" t="s">
        <v>43</v>
      </c>
      <c r="J88" s="12" t="s">
        <v>129</v>
      </c>
      <c r="K88" s="12" t="s">
        <v>45</v>
      </c>
      <c r="L88" s="55">
        <v>10.5</v>
      </c>
      <c r="M88" s="75"/>
      <c r="N88" s="75"/>
      <c r="O88" s="57">
        <v>18</v>
      </c>
      <c r="P88" s="57">
        <v>45</v>
      </c>
      <c r="Q88" s="57">
        <v>45</v>
      </c>
      <c r="R88" s="57">
        <v>45</v>
      </c>
    </row>
    <row r="89" spans="1:18" ht="63.75" x14ac:dyDescent="0.2">
      <c r="A89" s="35" t="s">
        <v>22</v>
      </c>
      <c r="B89" s="35" t="s">
        <v>124</v>
      </c>
      <c r="C89" s="35" t="s">
        <v>50</v>
      </c>
      <c r="D89" s="35"/>
      <c r="E89" s="63" t="s">
        <v>130</v>
      </c>
      <c r="F89" s="47" t="s">
        <v>33</v>
      </c>
      <c r="G89" s="35" t="s">
        <v>26</v>
      </c>
      <c r="H89" s="35" t="s">
        <v>34</v>
      </c>
      <c r="I89" s="35" t="s">
        <v>43</v>
      </c>
      <c r="J89" s="12" t="s">
        <v>131</v>
      </c>
      <c r="K89" s="12" t="s">
        <v>71</v>
      </c>
      <c r="L89" s="55">
        <v>3285.9</v>
      </c>
      <c r="M89" s="75"/>
      <c r="N89" s="75"/>
      <c r="O89" s="57">
        <v>3406.6</v>
      </c>
      <c r="P89" s="57">
        <v>3215</v>
      </c>
      <c r="Q89" s="57">
        <v>3215</v>
      </c>
      <c r="R89" s="57">
        <v>3215</v>
      </c>
    </row>
    <row r="90" spans="1:18" ht="63.75" x14ac:dyDescent="0.2">
      <c r="A90" s="35" t="s">
        <v>22</v>
      </c>
      <c r="B90" s="35" t="s">
        <v>124</v>
      </c>
      <c r="C90" s="35" t="s">
        <v>50</v>
      </c>
      <c r="D90" s="35"/>
      <c r="E90" s="63" t="s">
        <v>130</v>
      </c>
      <c r="F90" s="47" t="s">
        <v>33</v>
      </c>
      <c r="G90" s="35" t="s">
        <v>26</v>
      </c>
      <c r="H90" s="35" t="s">
        <v>34</v>
      </c>
      <c r="I90" s="35" t="s">
        <v>43</v>
      </c>
      <c r="J90" s="12" t="s">
        <v>131</v>
      </c>
      <c r="K90" s="12" t="s">
        <v>45</v>
      </c>
      <c r="L90" s="55">
        <v>851.9</v>
      </c>
      <c r="M90" s="75"/>
      <c r="N90" s="75"/>
      <c r="O90" s="57">
        <v>88.9</v>
      </c>
      <c r="P90" s="57">
        <v>174.3</v>
      </c>
      <c r="Q90" s="57">
        <v>170.1</v>
      </c>
      <c r="R90" s="57">
        <v>170.1</v>
      </c>
    </row>
    <row r="91" spans="1:18" ht="63.75" x14ac:dyDescent="0.2">
      <c r="A91" s="35" t="s">
        <v>22</v>
      </c>
      <c r="B91" s="35" t="s">
        <v>124</v>
      </c>
      <c r="C91" s="35" t="s">
        <v>50</v>
      </c>
      <c r="D91" s="35"/>
      <c r="E91" s="63" t="s">
        <v>130</v>
      </c>
      <c r="F91" s="47" t="s">
        <v>33</v>
      </c>
      <c r="G91" s="35" t="s">
        <v>26</v>
      </c>
      <c r="H91" s="35" t="s">
        <v>34</v>
      </c>
      <c r="I91" s="35" t="s">
        <v>43</v>
      </c>
      <c r="J91" s="12" t="s">
        <v>131</v>
      </c>
      <c r="K91" s="12" t="s">
        <v>46</v>
      </c>
      <c r="L91" s="57">
        <v>0.1</v>
      </c>
      <c r="M91" s="75"/>
      <c r="N91" s="75"/>
      <c r="O91" s="57">
        <v>0</v>
      </c>
      <c r="P91" s="57">
        <v>0</v>
      </c>
      <c r="Q91" s="57">
        <v>0</v>
      </c>
      <c r="R91" s="57">
        <v>0</v>
      </c>
    </row>
    <row r="92" spans="1:18" ht="89.25" x14ac:dyDescent="0.2">
      <c r="A92" s="76" t="s">
        <v>22</v>
      </c>
      <c r="B92" s="76" t="s">
        <v>124</v>
      </c>
      <c r="C92" s="76" t="s">
        <v>56</v>
      </c>
      <c r="D92" s="76"/>
      <c r="E92" s="47" t="s">
        <v>132</v>
      </c>
      <c r="F92" s="47" t="s">
        <v>33</v>
      </c>
      <c r="G92" s="35" t="s">
        <v>26</v>
      </c>
      <c r="H92" s="35" t="s">
        <v>34</v>
      </c>
      <c r="I92" s="35" t="s">
        <v>43</v>
      </c>
      <c r="J92" s="12" t="s">
        <v>133</v>
      </c>
      <c r="K92" s="12" t="s">
        <v>36</v>
      </c>
      <c r="L92" s="57">
        <v>2562.5</v>
      </c>
      <c r="M92" s="75"/>
      <c r="N92" s="75"/>
      <c r="O92" s="57">
        <v>2476.1999999999998</v>
      </c>
      <c r="P92" s="57">
        <v>2410</v>
      </c>
      <c r="Q92" s="57">
        <v>2410</v>
      </c>
      <c r="R92" s="57">
        <v>2410</v>
      </c>
    </row>
    <row r="93" spans="1:18" ht="25.5" x14ac:dyDescent="0.2">
      <c r="A93" s="76" t="s">
        <v>22</v>
      </c>
      <c r="B93" s="76" t="s">
        <v>124</v>
      </c>
      <c r="C93" s="76" t="s">
        <v>93</v>
      </c>
      <c r="D93" s="76"/>
      <c r="E93" s="47" t="s">
        <v>134</v>
      </c>
      <c r="F93" s="47" t="s">
        <v>33</v>
      </c>
      <c r="G93" s="35" t="s">
        <v>26</v>
      </c>
      <c r="H93" s="35" t="s">
        <v>34</v>
      </c>
      <c r="I93" s="35" t="s">
        <v>56</v>
      </c>
      <c r="J93" s="12" t="s">
        <v>135</v>
      </c>
      <c r="K93" s="12" t="s">
        <v>36</v>
      </c>
      <c r="L93" s="57">
        <v>26.6</v>
      </c>
      <c r="M93" s="75"/>
      <c r="N93" s="75"/>
      <c r="O93" s="57">
        <v>0</v>
      </c>
      <c r="P93" s="57">
        <v>0</v>
      </c>
      <c r="Q93" s="57">
        <v>0</v>
      </c>
      <c r="R93" s="57">
        <v>0</v>
      </c>
    </row>
    <row r="94" spans="1:18" ht="38.25" x14ac:dyDescent="0.2">
      <c r="A94" s="76" t="s">
        <v>22</v>
      </c>
      <c r="B94" s="76" t="s">
        <v>124</v>
      </c>
      <c r="C94" s="76" t="s">
        <v>34</v>
      </c>
      <c r="D94" s="76"/>
      <c r="E94" s="47" t="s">
        <v>136</v>
      </c>
      <c r="F94" s="47" t="s">
        <v>33</v>
      </c>
      <c r="G94" s="35" t="s">
        <v>26</v>
      </c>
      <c r="H94" s="35" t="s">
        <v>34</v>
      </c>
      <c r="I94" s="35" t="s">
        <v>22</v>
      </c>
      <c r="J94" s="12" t="s">
        <v>137</v>
      </c>
      <c r="K94" s="12" t="s">
        <v>36</v>
      </c>
      <c r="L94" s="57">
        <v>305</v>
      </c>
      <c r="M94" s="75"/>
      <c r="N94" s="75"/>
      <c r="O94" s="57">
        <v>244.1</v>
      </c>
      <c r="P94" s="57">
        <v>0</v>
      </c>
      <c r="Q94" s="57">
        <v>0</v>
      </c>
      <c r="R94" s="57">
        <v>0</v>
      </c>
    </row>
    <row r="95" spans="1:18" ht="38.25" x14ac:dyDescent="0.2">
      <c r="A95" s="76" t="s">
        <v>22</v>
      </c>
      <c r="B95" s="76" t="s">
        <v>124</v>
      </c>
      <c r="C95" s="76" t="s">
        <v>34</v>
      </c>
      <c r="D95" s="76"/>
      <c r="E95" s="47" t="s">
        <v>136</v>
      </c>
      <c r="F95" s="47" t="s">
        <v>33</v>
      </c>
      <c r="G95" s="35" t="s">
        <v>26</v>
      </c>
      <c r="H95" s="35" t="s">
        <v>34</v>
      </c>
      <c r="I95" s="35" t="s">
        <v>43</v>
      </c>
      <c r="J95" s="12" t="s">
        <v>137</v>
      </c>
      <c r="K95" s="12" t="s">
        <v>45</v>
      </c>
      <c r="L95" s="55">
        <v>0</v>
      </c>
      <c r="M95" s="75"/>
      <c r="N95" s="75"/>
      <c r="O95" s="57">
        <v>0</v>
      </c>
      <c r="P95" s="57">
        <v>100</v>
      </c>
      <c r="Q95" s="57">
        <v>100</v>
      </c>
      <c r="R95" s="57">
        <v>100</v>
      </c>
    </row>
    <row r="96" spans="1:18" ht="38.25" x14ac:dyDescent="0.2">
      <c r="A96" s="76" t="s">
        <v>22</v>
      </c>
      <c r="B96" s="76" t="s">
        <v>124</v>
      </c>
      <c r="C96" s="76" t="s">
        <v>34</v>
      </c>
      <c r="D96" s="76"/>
      <c r="E96" s="47" t="s">
        <v>136</v>
      </c>
      <c r="F96" s="47" t="s">
        <v>33</v>
      </c>
      <c r="G96" s="35" t="s">
        <v>26</v>
      </c>
      <c r="H96" s="35" t="s">
        <v>34</v>
      </c>
      <c r="I96" s="35" t="s">
        <v>40</v>
      </c>
      <c r="J96" s="12" t="s">
        <v>137</v>
      </c>
      <c r="K96" s="12" t="s">
        <v>45</v>
      </c>
      <c r="L96" s="55">
        <v>0</v>
      </c>
      <c r="M96" s="75"/>
      <c r="N96" s="75"/>
      <c r="O96" s="57">
        <v>8</v>
      </c>
      <c r="P96" s="57">
        <v>0</v>
      </c>
      <c r="Q96" s="57">
        <v>0</v>
      </c>
      <c r="R96" s="57">
        <v>0</v>
      </c>
    </row>
    <row r="97" spans="1:18" ht="38.25" x14ac:dyDescent="0.2">
      <c r="A97" s="76" t="s">
        <v>22</v>
      </c>
      <c r="B97" s="76" t="s">
        <v>124</v>
      </c>
      <c r="C97" s="76" t="s">
        <v>34</v>
      </c>
      <c r="D97" s="76"/>
      <c r="E97" s="47" t="s">
        <v>136</v>
      </c>
      <c r="F97" s="47" t="s">
        <v>33</v>
      </c>
      <c r="G97" s="35" t="s">
        <v>26</v>
      </c>
      <c r="H97" s="35" t="s">
        <v>34</v>
      </c>
      <c r="I97" s="35" t="s">
        <v>40</v>
      </c>
      <c r="J97" s="12" t="s">
        <v>137</v>
      </c>
      <c r="K97" s="12" t="s">
        <v>36</v>
      </c>
      <c r="L97" s="57">
        <v>658.8</v>
      </c>
      <c r="M97" s="75"/>
      <c r="N97" s="75"/>
      <c r="O97" s="57">
        <v>566.9</v>
      </c>
      <c r="P97" s="57">
        <v>0</v>
      </c>
      <c r="Q97" s="57">
        <v>0</v>
      </c>
      <c r="R97" s="57">
        <v>0</v>
      </c>
    </row>
    <row r="98" spans="1:18" ht="38.25" x14ac:dyDescent="0.2">
      <c r="A98" s="76" t="s">
        <v>22</v>
      </c>
      <c r="B98" s="76" t="s">
        <v>124</v>
      </c>
      <c r="C98" s="76" t="s">
        <v>34</v>
      </c>
      <c r="D98" s="76"/>
      <c r="E98" s="47" t="s">
        <v>136</v>
      </c>
      <c r="F98" s="47" t="s">
        <v>33</v>
      </c>
      <c r="G98" s="35" t="s">
        <v>26</v>
      </c>
      <c r="H98" s="35" t="s">
        <v>34</v>
      </c>
      <c r="I98" s="35" t="s">
        <v>40</v>
      </c>
      <c r="J98" s="12" t="s">
        <v>138</v>
      </c>
      <c r="K98" s="12" t="s">
        <v>44</v>
      </c>
      <c r="L98" s="57">
        <v>0</v>
      </c>
      <c r="M98" s="75"/>
      <c r="N98" s="75"/>
      <c r="O98" s="57">
        <v>8</v>
      </c>
      <c r="P98" s="57">
        <v>0</v>
      </c>
      <c r="Q98" s="57">
        <v>0</v>
      </c>
      <c r="R98" s="57">
        <v>0</v>
      </c>
    </row>
    <row r="99" spans="1:18" ht="38.25" x14ac:dyDescent="0.2">
      <c r="A99" s="76" t="s">
        <v>22</v>
      </c>
      <c r="B99" s="76" t="s">
        <v>124</v>
      </c>
      <c r="C99" s="76" t="s">
        <v>34</v>
      </c>
      <c r="D99" s="76"/>
      <c r="E99" s="47" t="s">
        <v>136</v>
      </c>
      <c r="F99" s="47" t="s">
        <v>33</v>
      </c>
      <c r="G99" s="35" t="s">
        <v>26</v>
      </c>
      <c r="H99" s="35" t="s">
        <v>34</v>
      </c>
      <c r="I99" s="35" t="s">
        <v>31</v>
      </c>
      <c r="J99" s="12" t="s">
        <v>137</v>
      </c>
      <c r="K99" s="12" t="s">
        <v>36</v>
      </c>
      <c r="L99" s="57">
        <v>0</v>
      </c>
      <c r="M99" s="75"/>
      <c r="N99" s="75"/>
      <c r="O99" s="57">
        <v>86</v>
      </c>
      <c r="P99" s="57">
        <v>0</v>
      </c>
      <c r="Q99" s="57">
        <v>0</v>
      </c>
      <c r="R99" s="57">
        <v>0</v>
      </c>
    </row>
    <row r="100" spans="1:18" ht="38.25" x14ac:dyDescent="0.2">
      <c r="A100" s="76" t="s">
        <v>22</v>
      </c>
      <c r="B100" s="76" t="s">
        <v>124</v>
      </c>
      <c r="C100" s="76" t="s">
        <v>34</v>
      </c>
      <c r="D100" s="76"/>
      <c r="E100" s="47" t="s">
        <v>136</v>
      </c>
      <c r="F100" s="47" t="s">
        <v>33</v>
      </c>
      <c r="G100" s="35" t="s">
        <v>26</v>
      </c>
      <c r="H100" s="35" t="s">
        <v>34</v>
      </c>
      <c r="I100" s="35" t="s">
        <v>31</v>
      </c>
      <c r="J100" s="12" t="s">
        <v>137</v>
      </c>
      <c r="K100" s="12" t="s">
        <v>44</v>
      </c>
      <c r="L100" s="57">
        <v>20.6</v>
      </c>
      <c r="M100" s="75"/>
      <c r="N100" s="75"/>
      <c r="O100" s="57">
        <v>33.9</v>
      </c>
      <c r="P100" s="57">
        <v>0</v>
      </c>
      <c r="Q100" s="57">
        <v>0</v>
      </c>
      <c r="R100" s="57">
        <v>0</v>
      </c>
    </row>
    <row r="101" spans="1:18" ht="38.25" x14ac:dyDescent="0.2">
      <c r="A101" s="76" t="s">
        <v>22</v>
      </c>
      <c r="B101" s="76" t="s">
        <v>124</v>
      </c>
      <c r="C101" s="76" t="s">
        <v>34</v>
      </c>
      <c r="D101" s="76"/>
      <c r="E101" s="47" t="s">
        <v>136</v>
      </c>
      <c r="F101" s="47" t="s">
        <v>33</v>
      </c>
      <c r="G101" s="35" t="s">
        <v>26</v>
      </c>
      <c r="H101" s="35" t="s">
        <v>82</v>
      </c>
      <c r="I101" s="35" t="s">
        <v>40</v>
      </c>
      <c r="J101" s="12" t="s">
        <v>137</v>
      </c>
      <c r="K101" s="12" t="s">
        <v>44</v>
      </c>
      <c r="L101" s="57">
        <v>15.6</v>
      </c>
      <c r="M101" s="75"/>
      <c r="N101" s="75"/>
      <c r="O101" s="57">
        <v>0</v>
      </c>
      <c r="P101" s="57">
        <v>0</v>
      </c>
      <c r="Q101" s="57">
        <v>0</v>
      </c>
      <c r="R101" s="57">
        <v>0</v>
      </c>
    </row>
    <row r="102" spans="1:18" ht="89.25" x14ac:dyDescent="0.2">
      <c r="A102" s="76" t="s">
        <v>22</v>
      </c>
      <c r="B102" s="76" t="s">
        <v>124</v>
      </c>
      <c r="C102" s="76" t="s">
        <v>103</v>
      </c>
      <c r="D102" s="76"/>
      <c r="E102" s="77" t="s">
        <v>139</v>
      </c>
      <c r="F102" s="47" t="s">
        <v>33</v>
      </c>
      <c r="G102" s="35" t="s">
        <v>26</v>
      </c>
      <c r="H102" s="35" t="s">
        <v>34</v>
      </c>
      <c r="I102" s="35" t="s">
        <v>22</v>
      </c>
      <c r="J102" s="12" t="s">
        <v>140</v>
      </c>
      <c r="K102" s="12" t="s">
        <v>88</v>
      </c>
      <c r="L102" s="55">
        <v>617</v>
      </c>
      <c r="M102" s="75"/>
      <c r="N102" s="75"/>
      <c r="O102" s="57">
        <v>0</v>
      </c>
      <c r="P102" s="57">
        <v>0</v>
      </c>
      <c r="Q102" s="57">
        <v>0</v>
      </c>
      <c r="R102" s="57">
        <v>0</v>
      </c>
    </row>
    <row r="103" spans="1:18" ht="89.25" x14ac:dyDescent="0.2">
      <c r="A103" s="76" t="s">
        <v>22</v>
      </c>
      <c r="B103" s="76" t="s">
        <v>124</v>
      </c>
      <c r="C103" s="76" t="s">
        <v>103</v>
      </c>
      <c r="D103" s="76"/>
      <c r="E103" s="77" t="s">
        <v>139</v>
      </c>
      <c r="F103" s="47" t="s">
        <v>33</v>
      </c>
      <c r="G103" s="35" t="s">
        <v>26</v>
      </c>
      <c r="H103" s="35" t="s">
        <v>34</v>
      </c>
      <c r="I103" s="35" t="s">
        <v>43</v>
      </c>
      <c r="J103" s="12" t="s">
        <v>140</v>
      </c>
      <c r="K103" s="12" t="s">
        <v>88</v>
      </c>
      <c r="L103" s="57">
        <v>4710.5</v>
      </c>
      <c r="M103" s="68"/>
      <c r="N103" s="68"/>
      <c r="O103" s="57">
        <v>5390.6</v>
      </c>
      <c r="P103" s="57">
        <v>6000</v>
      </c>
      <c r="Q103" s="57">
        <v>6000</v>
      </c>
      <c r="R103" s="57">
        <v>6000</v>
      </c>
    </row>
    <row r="104" spans="1:18" ht="89.25" x14ac:dyDescent="0.2">
      <c r="A104" s="76" t="s">
        <v>22</v>
      </c>
      <c r="B104" s="76" t="s">
        <v>124</v>
      </c>
      <c r="C104" s="76" t="s">
        <v>103</v>
      </c>
      <c r="D104" s="76"/>
      <c r="E104" s="77" t="s">
        <v>139</v>
      </c>
      <c r="F104" s="47" t="s">
        <v>33</v>
      </c>
      <c r="G104" s="35" t="s">
        <v>26</v>
      </c>
      <c r="H104" s="35" t="s">
        <v>34</v>
      </c>
      <c r="I104" s="35" t="s">
        <v>31</v>
      </c>
      <c r="J104" s="12" t="s">
        <v>140</v>
      </c>
      <c r="K104" s="12" t="s">
        <v>88</v>
      </c>
      <c r="L104" s="57">
        <v>195.1</v>
      </c>
      <c r="M104" s="68"/>
      <c r="N104" s="68"/>
      <c r="O104" s="57">
        <v>0</v>
      </c>
      <c r="P104" s="57">
        <v>0</v>
      </c>
      <c r="Q104" s="57">
        <v>0</v>
      </c>
      <c r="R104" s="57">
        <v>0</v>
      </c>
    </row>
    <row r="105" spans="1:18" ht="76.5" x14ac:dyDescent="0.2">
      <c r="A105" s="76" t="s">
        <v>22</v>
      </c>
      <c r="B105" s="76" t="s">
        <v>124</v>
      </c>
      <c r="C105" s="76" t="s">
        <v>141</v>
      </c>
      <c r="D105" s="76"/>
      <c r="E105" s="77" t="s">
        <v>142</v>
      </c>
      <c r="F105" s="47" t="s">
        <v>33</v>
      </c>
      <c r="G105" s="35" t="s">
        <v>26</v>
      </c>
      <c r="H105" s="35" t="s">
        <v>34</v>
      </c>
      <c r="I105" s="35" t="s">
        <v>40</v>
      </c>
      <c r="J105" s="12" t="s">
        <v>143</v>
      </c>
      <c r="K105" s="12" t="s">
        <v>42</v>
      </c>
      <c r="L105" s="57">
        <v>0</v>
      </c>
      <c r="M105" s="68"/>
      <c r="N105" s="68"/>
      <c r="O105" s="57">
        <v>43</v>
      </c>
      <c r="P105" s="57">
        <v>134</v>
      </c>
      <c r="Q105" s="57">
        <v>134.1</v>
      </c>
      <c r="R105" s="57">
        <v>146.1</v>
      </c>
    </row>
    <row r="106" spans="1:18" ht="76.5" x14ac:dyDescent="0.2">
      <c r="A106" s="76" t="s">
        <v>22</v>
      </c>
      <c r="B106" s="76" t="s">
        <v>124</v>
      </c>
      <c r="C106" s="76" t="s">
        <v>141</v>
      </c>
      <c r="D106" s="76"/>
      <c r="E106" s="77" t="s">
        <v>142</v>
      </c>
      <c r="F106" s="47" t="s">
        <v>33</v>
      </c>
      <c r="G106" s="35" t="s">
        <v>26</v>
      </c>
      <c r="H106" s="35" t="s">
        <v>34</v>
      </c>
      <c r="I106" s="35" t="s">
        <v>40</v>
      </c>
      <c r="J106" s="12" t="s">
        <v>143</v>
      </c>
      <c r="K106" s="12" t="s">
        <v>36</v>
      </c>
      <c r="L106" s="57">
        <v>0</v>
      </c>
      <c r="M106" s="68"/>
      <c r="N106" s="68"/>
      <c r="O106" s="57">
        <v>743.8</v>
      </c>
      <c r="P106" s="57">
        <v>2547.4</v>
      </c>
      <c r="Q106" s="57">
        <v>2547.4</v>
      </c>
      <c r="R106" s="57">
        <v>2776.4</v>
      </c>
    </row>
    <row r="107" spans="1:18" ht="76.5" x14ac:dyDescent="0.2">
      <c r="A107" s="76" t="s">
        <v>22</v>
      </c>
      <c r="B107" s="76" t="s">
        <v>124</v>
      </c>
      <c r="C107" s="76" t="s">
        <v>141</v>
      </c>
      <c r="D107" s="76"/>
      <c r="E107" s="77" t="s">
        <v>142</v>
      </c>
      <c r="F107" s="47" t="s">
        <v>33</v>
      </c>
      <c r="G107" s="35" t="s">
        <v>26</v>
      </c>
      <c r="H107" s="35" t="s">
        <v>34</v>
      </c>
      <c r="I107" s="35" t="s">
        <v>40</v>
      </c>
      <c r="J107" s="12" t="s">
        <v>143</v>
      </c>
      <c r="K107" s="12" t="s">
        <v>44</v>
      </c>
      <c r="L107" s="57">
        <v>0</v>
      </c>
      <c r="M107" s="68"/>
      <c r="N107" s="68"/>
      <c r="O107" s="57">
        <v>0</v>
      </c>
      <c r="P107" s="57">
        <v>134</v>
      </c>
      <c r="Q107" s="57">
        <v>134</v>
      </c>
      <c r="R107" s="57">
        <v>146.1</v>
      </c>
    </row>
  </sheetData>
  <mergeCells count="39">
    <mergeCell ref="A8:A10"/>
    <mergeCell ref="B8:B10"/>
    <mergeCell ref="C8:C10"/>
    <mergeCell ref="D8:D10"/>
    <mergeCell ref="E8:E10"/>
    <mergeCell ref="L1:R1"/>
    <mergeCell ref="A38:A39"/>
    <mergeCell ref="B38:B39"/>
    <mergeCell ref="C38:C39"/>
    <mergeCell ref="D38:D39"/>
    <mergeCell ref="E38:E39"/>
    <mergeCell ref="A15:A16"/>
    <mergeCell ref="B15:B16"/>
    <mergeCell ref="C15:C16"/>
    <mergeCell ref="D15:D16"/>
    <mergeCell ref="E15:E16"/>
    <mergeCell ref="L2:R2"/>
    <mergeCell ref="A4:R4"/>
    <mergeCell ref="A6:D6"/>
    <mergeCell ref="G6:K6"/>
    <mergeCell ref="L6:R6"/>
    <mergeCell ref="A63:A64"/>
    <mergeCell ref="B63:B64"/>
    <mergeCell ref="C63:C64"/>
    <mergeCell ref="D63:D64"/>
    <mergeCell ref="E63:E64"/>
    <mergeCell ref="A49:A51"/>
    <mergeCell ref="B49:B51"/>
    <mergeCell ref="C49:C51"/>
    <mergeCell ref="D49:D51"/>
    <mergeCell ref="E49:E51"/>
    <mergeCell ref="D70:D72"/>
    <mergeCell ref="E70:E72"/>
    <mergeCell ref="A84:A85"/>
    <mergeCell ref="B84:B85"/>
    <mergeCell ref="E84:E85"/>
    <mergeCell ref="A70:A72"/>
    <mergeCell ref="B70:B72"/>
    <mergeCell ref="C70:C7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0"/>
  <sheetViews>
    <sheetView workbookViewId="0">
      <selection activeCell="F2" sqref="F2:J2"/>
    </sheetView>
  </sheetViews>
  <sheetFormatPr defaultRowHeight="15" x14ac:dyDescent="0.25"/>
  <cols>
    <col min="1" max="1" width="4.7109375" customWidth="1"/>
    <col min="2" max="2" width="4.5703125" customWidth="1"/>
    <col min="3" max="3" width="19.5703125" style="126" customWidth="1"/>
    <col min="4" max="4" width="43.140625" style="126" customWidth="1"/>
    <col min="5" max="5" width="11.5703125" customWidth="1"/>
    <col min="6" max="6" width="10.42578125" style="150" bestFit="1" customWidth="1"/>
    <col min="7" max="7" width="9.42578125" bestFit="1" customWidth="1"/>
    <col min="11" max="11" width="15.5703125" customWidth="1"/>
    <col min="257" max="257" width="4.7109375" customWidth="1"/>
    <col min="258" max="258" width="4.5703125" customWidth="1"/>
    <col min="259" max="259" width="19.5703125" customWidth="1"/>
    <col min="260" max="260" width="43.140625" customWidth="1"/>
    <col min="261" max="261" width="11.5703125" customWidth="1"/>
    <col min="262" max="262" width="10.42578125" bestFit="1" customWidth="1"/>
    <col min="263" max="263" width="9.42578125" bestFit="1" customWidth="1"/>
    <col min="267" max="267" width="15.5703125" customWidth="1"/>
    <col min="513" max="513" width="4.7109375" customWidth="1"/>
    <col min="514" max="514" width="4.5703125" customWidth="1"/>
    <col min="515" max="515" width="19.5703125" customWidth="1"/>
    <col min="516" max="516" width="43.140625" customWidth="1"/>
    <col min="517" max="517" width="11.5703125" customWidth="1"/>
    <col min="518" max="518" width="10.42578125" bestFit="1" customWidth="1"/>
    <col min="519" max="519" width="9.42578125" bestFit="1" customWidth="1"/>
    <col min="523" max="523" width="15.5703125" customWidth="1"/>
    <col min="769" max="769" width="4.7109375" customWidth="1"/>
    <col min="770" max="770" width="4.5703125" customWidth="1"/>
    <col min="771" max="771" width="19.5703125" customWidth="1"/>
    <col min="772" max="772" width="43.140625" customWidth="1"/>
    <col min="773" max="773" width="11.5703125" customWidth="1"/>
    <col min="774" max="774" width="10.42578125" bestFit="1" customWidth="1"/>
    <col min="775" max="775" width="9.42578125" bestFit="1" customWidth="1"/>
    <col min="779" max="779" width="15.5703125" customWidth="1"/>
    <col min="1025" max="1025" width="4.7109375" customWidth="1"/>
    <col min="1026" max="1026" width="4.5703125" customWidth="1"/>
    <col min="1027" max="1027" width="19.5703125" customWidth="1"/>
    <col min="1028" max="1028" width="43.140625" customWidth="1"/>
    <col min="1029" max="1029" width="11.5703125" customWidth="1"/>
    <col min="1030" max="1030" width="10.42578125" bestFit="1" customWidth="1"/>
    <col min="1031" max="1031" width="9.42578125" bestFit="1" customWidth="1"/>
    <col min="1035" max="1035" width="15.5703125" customWidth="1"/>
    <col min="1281" max="1281" width="4.7109375" customWidth="1"/>
    <col min="1282" max="1282" width="4.5703125" customWidth="1"/>
    <col min="1283" max="1283" width="19.5703125" customWidth="1"/>
    <col min="1284" max="1284" width="43.140625" customWidth="1"/>
    <col min="1285" max="1285" width="11.5703125" customWidth="1"/>
    <col min="1286" max="1286" width="10.42578125" bestFit="1" customWidth="1"/>
    <col min="1287" max="1287" width="9.42578125" bestFit="1" customWidth="1"/>
    <col min="1291" max="1291" width="15.5703125" customWidth="1"/>
    <col min="1537" max="1537" width="4.7109375" customWidth="1"/>
    <col min="1538" max="1538" width="4.5703125" customWidth="1"/>
    <col min="1539" max="1539" width="19.5703125" customWidth="1"/>
    <col min="1540" max="1540" width="43.140625" customWidth="1"/>
    <col min="1541" max="1541" width="11.5703125" customWidth="1"/>
    <col min="1542" max="1542" width="10.42578125" bestFit="1" customWidth="1"/>
    <col min="1543" max="1543" width="9.42578125" bestFit="1" customWidth="1"/>
    <col min="1547" max="1547" width="15.5703125" customWidth="1"/>
    <col min="1793" max="1793" width="4.7109375" customWidth="1"/>
    <col min="1794" max="1794" width="4.5703125" customWidth="1"/>
    <col min="1795" max="1795" width="19.5703125" customWidth="1"/>
    <col min="1796" max="1796" width="43.140625" customWidth="1"/>
    <col min="1797" max="1797" width="11.5703125" customWidth="1"/>
    <col min="1798" max="1798" width="10.42578125" bestFit="1" customWidth="1"/>
    <col min="1799" max="1799" width="9.42578125" bestFit="1" customWidth="1"/>
    <col min="1803" max="1803" width="15.5703125" customWidth="1"/>
    <col min="2049" max="2049" width="4.7109375" customWidth="1"/>
    <col min="2050" max="2050" width="4.5703125" customWidth="1"/>
    <col min="2051" max="2051" width="19.5703125" customWidth="1"/>
    <col min="2052" max="2052" width="43.140625" customWidth="1"/>
    <col min="2053" max="2053" width="11.5703125" customWidth="1"/>
    <col min="2054" max="2054" width="10.42578125" bestFit="1" customWidth="1"/>
    <col min="2055" max="2055" width="9.42578125" bestFit="1" customWidth="1"/>
    <col min="2059" max="2059" width="15.5703125" customWidth="1"/>
    <col min="2305" max="2305" width="4.7109375" customWidth="1"/>
    <col min="2306" max="2306" width="4.5703125" customWidth="1"/>
    <col min="2307" max="2307" width="19.5703125" customWidth="1"/>
    <col min="2308" max="2308" width="43.140625" customWidth="1"/>
    <col min="2309" max="2309" width="11.5703125" customWidth="1"/>
    <col min="2310" max="2310" width="10.42578125" bestFit="1" customWidth="1"/>
    <col min="2311" max="2311" width="9.42578125" bestFit="1" customWidth="1"/>
    <col min="2315" max="2315" width="15.5703125" customWidth="1"/>
    <col min="2561" max="2561" width="4.7109375" customWidth="1"/>
    <col min="2562" max="2562" width="4.5703125" customWidth="1"/>
    <col min="2563" max="2563" width="19.5703125" customWidth="1"/>
    <col min="2564" max="2564" width="43.140625" customWidth="1"/>
    <col min="2565" max="2565" width="11.5703125" customWidth="1"/>
    <col min="2566" max="2566" width="10.42578125" bestFit="1" customWidth="1"/>
    <col min="2567" max="2567" width="9.42578125" bestFit="1" customWidth="1"/>
    <col min="2571" max="2571" width="15.5703125" customWidth="1"/>
    <col min="2817" max="2817" width="4.7109375" customWidth="1"/>
    <col min="2818" max="2818" width="4.5703125" customWidth="1"/>
    <col min="2819" max="2819" width="19.5703125" customWidth="1"/>
    <col min="2820" max="2820" width="43.140625" customWidth="1"/>
    <col min="2821" max="2821" width="11.5703125" customWidth="1"/>
    <col min="2822" max="2822" width="10.42578125" bestFit="1" customWidth="1"/>
    <col min="2823" max="2823" width="9.42578125" bestFit="1" customWidth="1"/>
    <col min="2827" max="2827" width="15.5703125" customWidth="1"/>
    <col min="3073" max="3073" width="4.7109375" customWidth="1"/>
    <col min="3074" max="3074" width="4.5703125" customWidth="1"/>
    <col min="3075" max="3075" width="19.5703125" customWidth="1"/>
    <col min="3076" max="3076" width="43.140625" customWidth="1"/>
    <col min="3077" max="3077" width="11.5703125" customWidth="1"/>
    <col min="3078" max="3078" width="10.42578125" bestFit="1" customWidth="1"/>
    <col min="3079" max="3079" width="9.42578125" bestFit="1" customWidth="1"/>
    <col min="3083" max="3083" width="15.5703125" customWidth="1"/>
    <col min="3329" max="3329" width="4.7109375" customWidth="1"/>
    <col min="3330" max="3330" width="4.5703125" customWidth="1"/>
    <col min="3331" max="3331" width="19.5703125" customWidth="1"/>
    <col min="3332" max="3332" width="43.140625" customWidth="1"/>
    <col min="3333" max="3333" width="11.5703125" customWidth="1"/>
    <col min="3334" max="3334" width="10.42578125" bestFit="1" customWidth="1"/>
    <col min="3335" max="3335" width="9.42578125" bestFit="1" customWidth="1"/>
    <col min="3339" max="3339" width="15.5703125" customWidth="1"/>
    <col min="3585" max="3585" width="4.7109375" customWidth="1"/>
    <col min="3586" max="3586" width="4.5703125" customWidth="1"/>
    <col min="3587" max="3587" width="19.5703125" customWidth="1"/>
    <col min="3588" max="3588" width="43.140625" customWidth="1"/>
    <col min="3589" max="3589" width="11.5703125" customWidth="1"/>
    <col min="3590" max="3590" width="10.42578125" bestFit="1" customWidth="1"/>
    <col min="3591" max="3591" width="9.42578125" bestFit="1" customWidth="1"/>
    <col min="3595" max="3595" width="15.5703125" customWidth="1"/>
    <col min="3841" max="3841" width="4.7109375" customWidth="1"/>
    <col min="3842" max="3842" width="4.5703125" customWidth="1"/>
    <col min="3843" max="3843" width="19.5703125" customWidth="1"/>
    <col min="3844" max="3844" width="43.140625" customWidth="1"/>
    <col min="3845" max="3845" width="11.5703125" customWidth="1"/>
    <col min="3846" max="3846" width="10.42578125" bestFit="1" customWidth="1"/>
    <col min="3847" max="3847" width="9.42578125" bestFit="1" customWidth="1"/>
    <col min="3851" max="3851" width="15.5703125" customWidth="1"/>
    <col min="4097" max="4097" width="4.7109375" customWidth="1"/>
    <col min="4098" max="4098" width="4.5703125" customWidth="1"/>
    <col min="4099" max="4099" width="19.5703125" customWidth="1"/>
    <col min="4100" max="4100" width="43.140625" customWidth="1"/>
    <col min="4101" max="4101" width="11.5703125" customWidth="1"/>
    <col min="4102" max="4102" width="10.42578125" bestFit="1" customWidth="1"/>
    <col min="4103" max="4103" width="9.42578125" bestFit="1" customWidth="1"/>
    <col min="4107" max="4107" width="15.5703125" customWidth="1"/>
    <col min="4353" max="4353" width="4.7109375" customWidth="1"/>
    <col min="4354" max="4354" width="4.5703125" customWidth="1"/>
    <col min="4355" max="4355" width="19.5703125" customWidth="1"/>
    <col min="4356" max="4356" width="43.140625" customWidth="1"/>
    <col min="4357" max="4357" width="11.5703125" customWidth="1"/>
    <col min="4358" max="4358" width="10.42578125" bestFit="1" customWidth="1"/>
    <col min="4359" max="4359" width="9.42578125" bestFit="1" customWidth="1"/>
    <col min="4363" max="4363" width="15.5703125" customWidth="1"/>
    <col min="4609" max="4609" width="4.7109375" customWidth="1"/>
    <col min="4610" max="4610" width="4.5703125" customWidth="1"/>
    <col min="4611" max="4611" width="19.5703125" customWidth="1"/>
    <col min="4612" max="4612" width="43.140625" customWidth="1"/>
    <col min="4613" max="4613" width="11.5703125" customWidth="1"/>
    <col min="4614" max="4614" width="10.42578125" bestFit="1" customWidth="1"/>
    <col min="4615" max="4615" width="9.42578125" bestFit="1" customWidth="1"/>
    <col min="4619" max="4619" width="15.5703125" customWidth="1"/>
    <col min="4865" max="4865" width="4.7109375" customWidth="1"/>
    <col min="4866" max="4866" width="4.5703125" customWidth="1"/>
    <col min="4867" max="4867" width="19.5703125" customWidth="1"/>
    <col min="4868" max="4868" width="43.140625" customWidth="1"/>
    <col min="4869" max="4869" width="11.5703125" customWidth="1"/>
    <col min="4870" max="4870" width="10.42578125" bestFit="1" customWidth="1"/>
    <col min="4871" max="4871" width="9.42578125" bestFit="1" customWidth="1"/>
    <col min="4875" max="4875" width="15.5703125" customWidth="1"/>
    <col min="5121" max="5121" width="4.7109375" customWidth="1"/>
    <col min="5122" max="5122" width="4.5703125" customWidth="1"/>
    <col min="5123" max="5123" width="19.5703125" customWidth="1"/>
    <col min="5124" max="5124" width="43.140625" customWidth="1"/>
    <col min="5125" max="5125" width="11.5703125" customWidth="1"/>
    <col min="5126" max="5126" width="10.42578125" bestFit="1" customWidth="1"/>
    <col min="5127" max="5127" width="9.42578125" bestFit="1" customWidth="1"/>
    <col min="5131" max="5131" width="15.5703125" customWidth="1"/>
    <col min="5377" max="5377" width="4.7109375" customWidth="1"/>
    <col min="5378" max="5378" width="4.5703125" customWidth="1"/>
    <col min="5379" max="5379" width="19.5703125" customWidth="1"/>
    <col min="5380" max="5380" width="43.140625" customWidth="1"/>
    <col min="5381" max="5381" width="11.5703125" customWidth="1"/>
    <col min="5382" max="5382" width="10.42578125" bestFit="1" customWidth="1"/>
    <col min="5383" max="5383" width="9.42578125" bestFit="1" customWidth="1"/>
    <col min="5387" max="5387" width="15.5703125" customWidth="1"/>
    <col min="5633" max="5633" width="4.7109375" customWidth="1"/>
    <col min="5634" max="5634" width="4.5703125" customWidth="1"/>
    <col min="5635" max="5635" width="19.5703125" customWidth="1"/>
    <col min="5636" max="5636" width="43.140625" customWidth="1"/>
    <col min="5637" max="5637" width="11.5703125" customWidth="1"/>
    <col min="5638" max="5638" width="10.42578125" bestFit="1" customWidth="1"/>
    <col min="5639" max="5639" width="9.42578125" bestFit="1" customWidth="1"/>
    <col min="5643" max="5643" width="15.5703125" customWidth="1"/>
    <col min="5889" max="5889" width="4.7109375" customWidth="1"/>
    <col min="5890" max="5890" width="4.5703125" customWidth="1"/>
    <col min="5891" max="5891" width="19.5703125" customWidth="1"/>
    <col min="5892" max="5892" width="43.140625" customWidth="1"/>
    <col min="5893" max="5893" width="11.5703125" customWidth="1"/>
    <col min="5894" max="5894" width="10.42578125" bestFit="1" customWidth="1"/>
    <col min="5895" max="5895" width="9.42578125" bestFit="1" customWidth="1"/>
    <col min="5899" max="5899" width="15.5703125" customWidth="1"/>
    <col min="6145" max="6145" width="4.7109375" customWidth="1"/>
    <col min="6146" max="6146" width="4.5703125" customWidth="1"/>
    <col min="6147" max="6147" width="19.5703125" customWidth="1"/>
    <col min="6148" max="6148" width="43.140625" customWidth="1"/>
    <col min="6149" max="6149" width="11.5703125" customWidth="1"/>
    <col min="6150" max="6150" width="10.42578125" bestFit="1" customWidth="1"/>
    <col min="6151" max="6151" width="9.42578125" bestFit="1" customWidth="1"/>
    <col min="6155" max="6155" width="15.5703125" customWidth="1"/>
    <col min="6401" max="6401" width="4.7109375" customWidth="1"/>
    <col min="6402" max="6402" width="4.5703125" customWidth="1"/>
    <col min="6403" max="6403" width="19.5703125" customWidth="1"/>
    <col min="6404" max="6404" width="43.140625" customWidth="1"/>
    <col min="6405" max="6405" width="11.5703125" customWidth="1"/>
    <col min="6406" max="6406" width="10.42578125" bestFit="1" customWidth="1"/>
    <col min="6407" max="6407" width="9.42578125" bestFit="1" customWidth="1"/>
    <col min="6411" max="6411" width="15.5703125" customWidth="1"/>
    <col min="6657" max="6657" width="4.7109375" customWidth="1"/>
    <col min="6658" max="6658" width="4.5703125" customWidth="1"/>
    <col min="6659" max="6659" width="19.5703125" customWidth="1"/>
    <col min="6660" max="6660" width="43.140625" customWidth="1"/>
    <col min="6661" max="6661" width="11.5703125" customWidth="1"/>
    <col min="6662" max="6662" width="10.42578125" bestFit="1" customWidth="1"/>
    <col min="6663" max="6663" width="9.42578125" bestFit="1" customWidth="1"/>
    <col min="6667" max="6667" width="15.5703125" customWidth="1"/>
    <col min="6913" max="6913" width="4.7109375" customWidth="1"/>
    <col min="6914" max="6914" width="4.5703125" customWidth="1"/>
    <col min="6915" max="6915" width="19.5703125" customWidth="1"/>
    <col min="6916" max="6916" width="43.140625" customWidth="1"/>
    <col min="6917" max="6917" width="11.5703125" customWidth="1"/>
    <col min="6918" max="6918" width="10.42578125" bestFit="1" customWidth="1"/>
    <col min="6919" max="6919" width="9.42578125" bestFit="1" customWidth="1"/>
    <col min="6923" max="6923" width="15.5703125" customWidth="1"/>
    <col min="7169" max="7169" width="4.7109375" customWidth="1"/>
    <col min="7170" max="7170" width="4.5703125" customWidth="1"/>
    <col min="7171" max="7171" width="19.5703125" customWidth="1"/>
    <col min="7172" max="7172" width="43.140625" customWidth="1"/>
    <col min="7173" max="7173" width="11.5703125" customWidth="1"/>
    <col min="7174" max="7174" width="10.42578125" bestFit="1" customWidth="1"/>
    <col min="7175" max="7175" width="9.42578125" bestFit="1" customWidth="1"/>
    <col min="7179" max="7179" width="15.5703125" customWidth="1"/>
    <col min="7425" max="7425" width="4.7109375" customWidth="1"/>
    <col min="7426" max="7426" width="4.5703125" customWidth="1"/>
    <col min="7427" max="7427" width="19.5703125" customWidth="1"/>
    <col min="7428" max="7428" width="43.140625" customWidth="1"/>
    <col min="7429" max="7429" width="11.5703125" customWidth="1"/>
    <col min="7430" max="7430" width="10.42578125" bestFit="1" customWidth="1"/>
    <col min="7431" max="7431" width="9.42578125" bestFit="1" customWidth="1"/>
    <col min="7435" max="7435" width="15.5703125" customWidth="1"/>
    <col min="7681" max="7681" width="4.7109375" customWidth="1"/>
    <col min="7682" max="7682" width="4.5703125" customWidth="1"/>
    <col min="7683" max="7683" width="19.5703125" customWidth="1"/>
    <col min="7684" max="7684" width="43.140625" customWidth="1"/>
    <col min="7685" max="7685" width="11.5703125" customWidth="1"/>
    <col min="7686" max="7686" width="10.42578125" bestFit="1" customWidth="1"/>
    <col min="7687" max="7687" width="9.42578125" bestFit="1" customWidth="1"/>
    <col min="7691" max="7691" width="15.5703125" customWidth="1"/>
    <col min="7937" max="7937" width="4.7109375" customWidth="1"/>
    <col min="7938" max="7938" width="4.5703125" customWidth="1"/>
    <col min="7939" max="7939" width="19.5703125" customWidth="1"/>
    <col min="7940" max="7940" width="43.140625" customWidth="1"/>
    <col min="7941" max="7941" width="11.5703125" customWidth="1"/>
    <col min="7942" max="7942" width="10.42578125" bestFit="1" customWidth="1"/>
    <col min="7943" max="7943" width="9.42578125" bestFit="1" customWidth="1"/>
    <col min="7947" max="7947" width="15.5703125" customWidth="1"/>
    <col min="8193" max="8193" width="4.7109375" customWidth="1"/>
    <col min="8194" max="8194" width="4.5703125" customWidth="1"/>
    <col min="8195" max="8195" width="19.5703125" customWidth="1"/>
    <col min="8196" max="8196" width="43.140625" customWidth="1"/>
    <col min="8197" max="8197" width="11.5703125" customWidth="1"/>
    <col min="8198" max="8198" width="10.42578125" bestFit="1" customWidth="1"/>
    <col min="8199" max="8199" width="9.42578125" bestFit="1" customWidth="1"/>
    <col min="8203" max="8203" width="15.5703125" customWidth="1"/>
    <col min="8449" max="8449" width="4.7109375" customWidth="1"/>
    <col min="8450" max="8450" width="4.5703125" customWidth="1"/>
    <col min="8451" max="8451" width="19.5703125" customWidth="1"/>
    <col min="8452" max="8452" width="43.140625" customWidth="1"/>
    <col min="8453" max="8453" width="11.5703125" customWidth="1"/>
    <col min="8454" max="8454" width="10.42578125" bestFit="1" customWidth="1"/>
    <col min="8455" max="8455" width="9.42578125" bestFit="1" customWidth="1"/>
    <col min="8459" max="8459" width="15.5703125" customWidth="1"/>
    <col min="8705" max="8705" width="4.7109375" customWidth="1"/>
    <col min="8706" max="8706" width="4.5703125" customWidth="1"/>
    <col min="8707" max="8707" width="19.5703125" customWidth="1"/>
    <col min="8708" max="8708" width="43.140625" customWidth="1"/>
    <col min="8709" max="8709" width="11.5703125" customWidth="1"/>
    <col min="8710" max="8710" width="10.42578125" bestFit="1" customWidth="1"/>
    <col min="8711" max="8711" width="9.42578125" bestFit="1" customWidth="1"/>
    <col min="8715" max="8715" width="15.5703125" customWidth="1"/>
    <col min="8961" max="8961" width="4.7109375" customWidth="1"/>
    <col min="8962" max="8962" width="4.5703125" customWidth="1"/>
    <col min="8963" max="8963" width="19.5703125" customWidth="1"/>
    <col min="8964" max="8964" width="43.140625" customWidth="1"/>
    <col min="8965" max="8965" width="11.5703125" customWidth="1"/>
    <col min="8966" max="8966" width="10.42578125" bestFit="1" customWidth="1"/>
    <col min="8967" max="8967" width="9.42578125" bestFit="1" customWidth="1"/>
    <col min="8971" max="8971" width="15.5703125" customWidth="1"/>
    <col min="9217" max="9217" width="4.7109375" customWidth="1"/>
    <col min="9218" max="9218" width="4.5703125" customWidth="1"/>
    <col min="9219" max="9219" width="19.5703125" customWidth="1"/>
    <col min="9220" max="9220" width="43.140625" customWidth="1"/>
    <col min="9221" max="9221" width="11.5703125" customWidth="1"/>
    <col min="9222" max="9222" width="10.42578125" bestFit="1" customWidth="1"/>
    <col min="9223" max="9223" width="9.42578125" bestFit="1" customWidth="1"/>
    <col min="9227" max="9227" width="15.5703125" customWidth="1"/>
    <col min="9473" max="9473" width="4.7109375" customWidth="1"/>
    <col min="9474" max="9474" width="4.5703125" customWidth="1"/>
    <col min="9475" max="9475" width="19.5703125" customWidth="1"/>
    <col min="9476" max="9476" width="43.140625" customWidth="1"/>
    <col min="9477" max="9477" width="11.5703125" customWidth="1"/>
    <col min="9478" max="9478" width="10.42578125" bestFit="1" customWidth="1"/>
    <col min="9479" max="9479" width="9.42578125" bestFit="1" customWidth="1"/>
    <col min="9483" max="9483" width="15.5703125" customWidth="1"/>
    <col min="9729" max="9729" width="4.7109375" customWidth="1"/>
    <col min="9730" max="9730" width="4.5703125" customWidth="1"/>
    <col min="9731" max="9731" width="19.5703125" customWidth="1"/>
    <col min="9732" max="9732" width="43.140625" customWidth="1"/>
    <col min="9733" max="9733" width="11.5703125" customWidth="1"/>
    <col min="9734" max="9734" width="10.42578125" bestFit="1" customWidth="1"/>
    <col min="9735" max="9735" width="9.42578125" bestFit="1" customWidth="1"/>
    <col min="9739" max="9739" width="15.5703125" customWidth="1"/>
    <col min="9985" max="9985" width="4.7109375" customWidth="1"/>
    <col min="9986" max="9986" width="4.5703125" customWidth="1"/>
    <col min="9987" max="9987" width="19.5703125" customWidth="1"/>
    <col min="9988" max="9988" width="43.140625" customWidth="1"/>
    <col min="9989" max="9989" width="11.5703125" customWidth="1"/>
    <col min="9990" max="9990" width="10.42578125" bestFit="1" customWidth="1"/>
    <col min="9991" max="9991" width="9.42578125" bestFit="1" customWidth="1"/>
    <col min="9995" max="9995" width="15.5703125" customWidth="1"/>
    <col min="10241" max="10241" width="4.7109375" customWidth="1"/>
    <col min="10242" max="10242" width="4.5703125" customWidth="1"/>
    <col min="10243" max="10243" width="19.5703125" customWidth="1"/>
    <col min="10244" max="10244" width="43.140625" customWidth="1"/>
    <col min="10245" max="10245" width="11.5703125" customWidth="1"/>
    <col min="10246" max="10246" width="10.42578125" bestFit="1" customWidth="1"/>
    <col min="10247" max="10247" width="9.42578125" bestFit="1" customWidth="1"/>
    <col min="10251" max="10251" width="15.5703125" customWidth="1"/>
    <col min="10497" max="10497" width="4.7109375" customWidth="1"/>
    <col min="10498" max="10498" width="4.5703125" customWidth="1"/>
    <col min="10499" max="10499" width="19.5703125" customWidth="1"/>
    <col min="10500" max="10500" width="43.140625" customWidth="1"/>
    <col min="10501" max="10501" width="11.5703125" customWidth="1"/>
    <col min="10502" max="10502" width="10.42578125" bestFit="1" customWidth="1"/>
    <col min="10503" max="10503" width="9.42578125" bestFit="1" customWidth="1"/>
    <col min="10507" max="10507" width="15.5703125" customWidth="1"/>
    <col min="10753" max="10753" width="4.7109375" customWidth="1"/>
    <col min="10754" max="10754" width="4.5703125" customWidth="1"/>
    <col min="10755" max="10755" width="19.5703125" customWidth="1"/>
    <col min="10756" max="10756" width="43.140625" customWidth="1"/>
    <col min="10757" max="10757" width="11.5703125" customWidth="1"/>
    <col min="10758" max="10758" width="10.42578125" bestFit="1" customWidth="1"/>
    <col min="10759" max="10759" width="9.42578125" bestFit="1" customWidth="1"/>
    <col min="10763" max="10763" width="15.5703125" customWidth="1"/>
    <col min="11009" max="11009" width="4.7109375" customWidth="1"/>
    <col min="11010" max="11010" width="4.5703125" customWidth="1"/>
    <col min="11011" max="11011" width="19.5703125" customWidth="1"/>
    <col min="11012" max="11012" width="43.140625" customWidth="1"/>
    <col min="11013" max="11013" width="11.5703125" customWidth="1"/>
    <col min="11014" max="11014" width="10.42578125" bestFit="1" customWidth="1"/>
    <col min="11015" max="11015" width="9.42578125" bestFit="1" customWidth="1"/>
    <col min="11019" max="11019" width="15.5703125" customWidth="1"/>
    <col min="11265" max="11265" width="4.7109375" customWidth="1"/>
    <col min="11266" max="11266" width="4.5703125" customWidth="1"/>
    <col min="11267" max="11267" width="19.5703125" customWidth="1"/>
    <col min="11268" max="11268" width="43.140625" customWidth="1"/>
    <col min="11269" max="11269" width="11.5703125" customWidth="1"/>
    <col min="11270" max="11270" width="10.42578125" bestFit="1" customWidth="1"/>
    <col min="11271" max="11271" width="9.42578125" bestFit="1" customWidth="1"/>
    <col min="11275" max="11275" width="15.5703125" customWidth="1"/>
    <col min="11521" max="11521" width="4.7109375" customWidth="1"/>
    <col min="11522" max="11522" width="4.5703125" customWidth="1"/>
    <col min="11523" max="11523" width="19.5703125" customWidth="1"/>
    <col min="11524" max="11524" width="43.140625" customWidth="1"/>
    <col min="11525" max="11525" width="11.5703125" customWidth="1"/>
    <col min="11526" max="11526" width="10.42578125" bestFit="1" customWidth="1"/>
    <col min="11527" max="11527" width="9.42578125" bestFit="1" customWidth="1"/>
    <col min="11531" max="11531" width="15.5703125" customWidth="1"/>
    <col min="11777" max="11777" width="4.7109375" customWidth="1"/>
    <col min="11778" max="11778" width="4.5703125" customWidth="1"/>
    <col min="11779" max="11779" width="19.5703125" customWidth="1"/>
    <col min="11780" max="11780" width="43.140625" customWidth="1"/>
    <col min="11781" max="11781" width="11.5703125" customWidth="1"/>
    <col min="11782" max="11782" width="10.42578125" bestFit="1" customWidth="1"/>
    <col min="11783" max="11783" width="9.42578125" bestFit="1" customWidth="1"/>
    <col min="11787" max="11787" width="15.5703125" customWidth="1"/>
    <col min="12033" max="12033" width="4.7109375" customWidth="1"/>
    <col min="12034" max="12034" width="4.5703125" customWidth="1"/>
    <col min="12035" max="12035" width="19.5703125" customWidth="1"/>
    <col min="12036" max="12036" width="43.140625" customWidth="1"/>
    <col min="12037" max="12037" width="11.5703125" customWidth="1"/>
    <col min="12038" max="12038" width="10.42578125" bestFit="1" customWidth="1"/>
    <col min="12039" max="12039" width="9.42578125" bestFit="1" customWidth="1"/>
    <col min="12043" max="12043" width="15.5703125" customWidth="1"/>
    <col min="12289" max="12289" width="4.7109375" customWidth="1"/>
    <col min="12290" max="12290" width="4.5703125" customWidth="1"/>
    <col min="12291" max="12291" width="19.5703125" customWidth="1"/>
    <col min="12292" max="12292" width="43.140625" customWidth="1"/>
    <col min="12293" max="12293" width="11.5703125" customWidth="1"/>
    <col min="12294" max="12294" width="10.42578125" bestFit="1" customWidth="1"/>
    <col min="12295" max="12295" width="9.42578125" bestFit="1" customWidth="1"/>
    <col min="12299" max="12299" width="15.5703125" customWidth="1"/>
    <col min="12545" max="12545" width="4.7109375" customWidth="1"/>
    <col min="12546" max="12546" width="4.5703125" customWidth="1"/>
    <col min="12547" max="12547" width="19.5703125" customWidth="1"/>
    <col min="12548" max="12548" width="43.140625" customWidth="1"/>
    <col min="12549" max="12549" width="11.5703125" customWidth="1"/>
    <col min="12550" max="12550" width="10.42578125" bestFit="1" customWidth="1"/>
    <col min="12551" max="12551" width="9.42578125" bestFit="1" customWidth="1"/>
    <col min="12555" max="12555" width="15.5703125" customWidth="1"/>
    <col min="12801" max="12801" width="4.7109375" customWidth="1"/>
    <col min="12802" max="12802" width="4.5703125" customWidth="1"/>
    <col min="12803" max="12803" width="19.5703125" customWidth="1"/>
    <col min="12804" max="12804" width="43.140625" customWidth="1"/>
    <col min="12805" max="12805" width="11.5703125" customWidth="1"/>
    <col min="12806" max="12806" width="10.42578125" bestFit="1" customWidth="1"/>
    <col min="12807" max="12807" width="9.42578125" bestFit="1" customWidth="1"/>
    <col min="12811" max="12811" width="15.5703125" customWidth="1"/>
    <col min="13057" max="13057" width="4.7109375" customWidth="1"/>
    <col min="13058" max="13058" width="4.5703125" customWidth="1"/>
    <col min="13059" max="13059" width="19.5703125" customWidth="1"/>
    <col min="13060" max="13060" width="43.140625" customWidth="1"/>
    <col min="13061" max="13061" width="11.5703125" customWidth="1"/>
    <col min="13062" max="13062" width="10.42578125" bestFit="1" customWidth="1"/>
    <col min="13063" max="13063" width="9.42578125" bestFit="1" customWidth="1"/>
    <col min="13067" max="13067" width="15.5703125" customWidth="1"/>
    <col min="13313" max="13313" width="4.7109375" customWidth="1"/>
    <col min="13314" max="13314" width="4.5703125" customWidth="1"/>
    <col min="13315" max="13315" width="19.5703125" customWidth="1"/>
    <col min="13316" max="13316" width="43.140625" customWidth="1"/>
    <col min="13317" max="13317" width="11.5703125" customWidth="1"/>
    <col min="13318" max="13318" width="10.42578125" bestFit="1" customWidth="1"/>
    <col min="13319" max="13319" width="9.42578125" bestFit="1" customWidth="1"/>
    <col min="13323" max="13323" width="15.5703125" customWidth="1"/>
    <col min="13569" max="13569" width="4.7109375" customWidth="1"/>
    <col min="13570" max="13570" width="4.5703125" customWidth="1"/>
    <col min="13571" max="13571" width="19.5703125" customWidth="1"/>
    <col min="13572" max="13572" width="43.140625" customWidth="1"/>
    <col min="13573" max="13573" width="11.5703125" customWidth="1"/>
    <col min="13574" max="13574" width="10.42578125" bestFit="1" customWidth="1"/>
    <col min="13575" max="13575" width="9.42578125" bestFit="1" customWidth="1"/>
    <col min="13579" max="13579" width="15.5703125" customWidth="1"/>
    <col min="13825" max="13825" width="4.7109375" customWidth="1"/>
    <col min="13826" max="13826" width="4.5703125" customWidth="1"/>
    <col min="13827" max="13827" width="19.5703125" customWidth="1"/>
    <col min="13828" max="13828" width="43.140625" customWidth="1"/>
    <col min="13829" max="13829" width="11.5703125" customWidth="1"/>
    <col min="13830" max="13830" width="10.42578125" bestFit="1" customWidth="1"/>
    <col min="13831" max="13831" width="9.42578125" bestFit="1" customWidth="1"/>
    <col min="13835" max="13835" width="15.5703125" customWidth="1"/>
    <col min="14081" max="14081" width="4.7109375" customWidth="1"/>
    <col min="14082" max="14082" width="4.5703125" customWidth="1"/>
    <col min="14083" max="14083" width="19.5703125" customWidth="1"/>
    <col min="14084" max="14084" width="43.140625" customWidth="1"/>
    <col min="14085" max="14085" width="11.5703125" customWidth="1"/>
    <col min="14086" max="14086" width="10.42578125" bestFit="1" customWidth="1"/>
    <col min="14087" max="14087" width="9.42578125" bestFit="1" customWidth="1"/>
    <col min="14091" max="14091" width="15.5703125" customWidth="1"/>
    <col min="14337" max="14337" width="4.7109375" customWidth="1"/>
    <col min="14338" max="14338" width="4.5703125" customWidth="1"/>
    <col min="14339" max="14339" width="19.5703125" customWidth="1"/>
    <col min="14340" max="14340" width="43.140625" customWidth="1"/>
    <col min="14341" max="14341" width="11.5703125" customWidth="1"/>
    <col min="14342" max="14342" width="10.42578125" bestFit="1" customWidth="1"/>
    <col min="14343" max="14343" width="9.42578125" bestFit="1" customWidth="1"/>
    <col min="14347" max="14347" width="15.5703125" customWidth="1"/>
    <col min="14593" max="14593" width="4.7109375" customWidth="1"/>
    <col min="14594" max="14594" width="4.5703125" customWidth="1"/>
    <col min="14595" max="14595" width="19.5703125" customWidth="1"/>
    <col min="14596" max="14596" width="43.140625" customWidth="1"/>
    <col min="14597" max="14597" width="11.5703125" customWidth="1"/>
    <col min="14598" max="14598" width="10.42578125" bestFit="1" customWidth="1"/>
    <col min="14599" max="14599" width="9.42578125" bestFit="1" customWidth="1"/>
    <col min="14603" max="14603" width="15.5703125" customWidth="1"/>
    <col min="14849" max="14849" width="4.7109375" customWidth="1"/>
    <col min="14850" max="14850" width="4.5703125" customWidth="1"/>
    <col min="14851" max="14851" width="19.5703125" customWidth="1"/>
    <col min="14852" max="14852" width="43.140625" customWidth="1"/>
    <col min="14853" max="14853" width="11.5703125" customWidth="1"/>
    <col min="14854" max="14854" width="10.42578125" bestFit="1" customWidth="1"/>
    <col min="14855" max="14855" width="9.42578125" bestFit="1" customWidth="1"/>
    <col min="14859" max="14859" width="15.5703125" customWidth="1"/>
    <col min="15105" max="15105" width="4.7109375" customWidth="1"/>
    <col min="15106" max="15106" width="4.5703125" customWidth="1"/>
    <col min="15107" max="15107" width="19.5703125" customWidth="1"/>
    <col min="15108" max="15108" width="43.140625" customWidth="1"/>
    <col min="15109" max="15109" width="11.5703125" customWidth="1"/>
    <col min="15110" max="15110" width="10.42578125" bestFit="1" customWidth="1"/>
    <col min="15111" max="15111" width="9.42578125" bestFit="1" customWidth="1"/>
    <col min="15115" max="15115" width="15.5703125" customWidth="1"/>
    <col min="15361" max="15361" width="4.7109375" customWidth="1"/>
    <col min="15362" max="15362" width="4.5703125" customWidth="1"/>
    <col min="15363" max="15363" width="19.5703125" customWidth="1"/>
    <col min="15364" max="15364" width="43.140625" customWidth="1"/>
    <col min="15365" max="15365" width="11.5703125" customWidth="1"/>
    <col min="15366" max="15366" width="10.42578125" bestFit="1" customWidth="1"/>
    <col min="15367" max="15367" width="9.42578125" bestFit="1" customWidth="1"/>
    <col min="15371" max="15371" width="15.5703125" customWidth="1"/>
    <col min="15617" max="15617" width="4.7109375" customWidth="1"/>
    <col min="15618" max="15618" width="4.5703125" customWidth="1"/>
    <col min="15619" max="15619" width="19.5703125" customWidth="1"/>
    <col min="15620" max="15620" width="43.140625" customWidth="1"/>
    <col min="15621" max="15621" width="11.5703125" customWidth="1"/>
    <col min="15622" max="15622" width="10.42578125" bestFit="1" customWidth="1"/>
    <col min="15623" max="15623" width="9.42578125" bestFit="1" customWidth="1"/>
    <col min="15627" max="15627" width="15.5703125" customWidth="1"/>
    <col min="15873" max="15873" width="4.7109375" customWidth="1"/>
    <col min="15874" max="15874" width="4.5703125" customWidth="1"/>
    <col min="15875" max="15875" width="19.5703125" customWidth="1"/>
    <col min="15876" max="15876" width="43.140625" customWidth="1"/>
    <col min="15877" max="15877" width="11.5703125" customWidth="1"/>
    <col min="15878" max="15878" width="10.42578125" bestFit="1" customWidth="1"/>
    <col min="15879" max="15879" width="9.42578125" bestFit="1" customWidth="1"/>
    <col min="15883" max="15883" width="15.5703125" customWidth="1"/>
    <col min="16129" max="16129" width="4.7109375" customWidth="1"/>
    <col min="16130" max="16130" width="4.5703125" customWidth="1"/>
    <col min="16131" max="16131" width="19.5703125" customWidth="1"/>
    <col min="16132" max="16132" width="43.140625" customWidth="1"/>
    <col min="16133" max="16133" width="11.5703125" customWidth="1"/>
    <col min="16134" max="16134" width="10.42578125" bestFit="1" customWidth="1"/>
    <col min="16135" max="16135" width="9.42578125" bestFit="1" customWidth="1"/>
    <col min="16139" max="16139" width="15.5703125" customWidth="1"/>
  </cols>
  <sheetData>
    <row r="1" spans="1:12" ht="67.5" customHeight="1" x14ac:dyDescent="0.25">
      <c r="F1" s="198" t="s">
        <v>310</v>
      </c>
      <c r="G1" s="198"/>
      <c r="H1" s="198"/>
      <c r="I1" s="198"/>
      <c r="J1" s="198"/>
      <c r="K1" s="127"/>
      <c r="L1" s="127"/>
    </row>
    <row r="2" spans="1:12" ht="67.5" customHeight="1" x14ac:dyDescent="0.25">
      <c r="F2" s="214" t="s">
        <v>287</v>
      </c>
      <c r="G2" s="215"/>
      <c r="H2" s="215"/>
      <c r="I2" s="215"/>
      <c r="J2" s="215"/>
    </row>
    <row r="3" spans="1:12" x14ac:dyDescent="0.25">
      <c r="A3" s="128"/>
      <c r="B3" s="128"/>
      <c r="C3" s="129"/>
      <c r="D3" s="129"/>
      <c r="E3" s="128"/>
      <c r="F3" s="130"/>
      <c r="H3" s="130"/>
    </row>
    <row r="4" spans="1:12" ht="18" customHeight="1" x14ac:dyDescent="0.25">
      <c r="A4" s="216" t="s">
        <v>288</v>
      </c>
      <c r="B4" s="217"/>
      <c r="C4" s="217"/>
      <c r="D4" s="217"/>
      <c r="E4" s="217"/>
      <c r="F4" s="217"/>
      <c r="G4" s="218"/>
      <c r="H4" s="218"/>
      <c r="I4" s="218"/>
      <c r="J4" s="218"/>
    </row>
    <row r="5" spans="1:12" ht="10.5" customHeight="1" x14ac:dyDescent="0.25">
      <c r="A5" s="128"/>
      <c r="B5" s="128"/>
      <c r="C5" s="129"/>
      <c r="D5" s="129"/>
      <c r="E5" s="128"/>
      <c r="F5" s="131"/>
    </row>
    <row r="6" spans="1:12" ht="15" customHeight="1" x14ac:dyDescent="0.25">
      <c r="A6" s="219" t="s">
        <v>2</v>
      </c>
      <c r="B6" s="220"/>
      <c r="C6" s="221" t="s">
        <v>289</v>
      </c>
      <c r="D6" s="221" t="s">
        <v>290</v>
      </c>
      <c r="E6" s="223" t="s">
        <v>291</v>
      </c>
      <c r="F6" s="224"/>
      <c r="G6" s="225"/>
      <c r="H6" s="225"/>
      <c r="I6" s="225"/>
      <c r="J6" s="226"/>
    </row>
    <row r="7" spans="1:12" ht="18.75" customHeight="1" x14ac:dyDescent="0.25">
      <c r="A7" s="219"/>
      <c r="B7" s="220"/>
      <c r="C7" s="222" t="s">
        <v>11</v>
      </c>
      <c r="D7" s="222"/>
      <c r="E7" s="227" t="s">
        <v>292</v>
      </c>
      <c r="F7" s="227" t="s">
        <v>17</v>
      </c>
      <c r="G7" s="229" t="s">
        <v>18</v>
      </c>
      <c r="H7" s="229" t="s">
        <v>19</v>
      </c>
      <c r="I7" s="229" t="s">
        <v>20</v>
      </c>
      <c r="J7" s="229" t="s">
        <v>21</v>
      </c>
    </row>
    <row r="8" spans="1:12" ht="0.75" hidden="1" customHeight="1" x14ac:dyDescent="0.25">
      <c r="A8" s="90" t="s">
        <v>7</v>
      </c>
      <c r="B8" s="90" t="s">
        <v>8</v>
      </c>
      <c r="C8" s="222"/>
      <c r="D8" s="222"/>
      <c r="E8" s="228"/>
      <c r="F8" s="228"/>
      <c r="G8" s="230"/>
      <c r="H8" s="230"/>
      <c r="I8" s="230"/>
      <c r="J8" s="230"/>
    </row>
    <row r="9" spans="1:12" ht="17.25" customHeight="1" x14ac:dyDescent="0.25">
      <c r="A9" s="231" t="s">
        <v>22</v>
      </c>
      <c r="B9" s="231"/>
      <c r="C9" s="233" t="s">
        <v>23</v>
      </c>
      <c r="D9" s="133" t="s">
        <v>24</v>
      </c>
      <c r="E9" s="134">
        <f t="shared" ref="E9:J9" si="0">E10+E16+E17</f>
        <v>3653955</v>
      </c>
      <c r="F9" s="134">
        <f t="shared" si="0"/>
        <v>629337.39999999991</v>
      </c>
      <c r="G9" s="134">
        <f t="shared" si="0"/>
        <v>684435.3</v>
      </c>
      <c r="H9" s="134">
        <f t="shared" si="0"/>
        <v>778523.29999999993</v>
      </c>
      <c r="I9" s="134">
        <f t="shared" si="0"/>
        <v>777342.8</v>
      </c>
      <c r="J9" s="134">
        <f t="shared" si="0"/>
        <v>784316.2</v>
      </c>
    </row>
    <row r="10" spans="1:12" x14ac:dyDescent="0.25">
      <c r="A10" s="231"/>
      <c r="B10" s="231"/>
      <c r="C10" s="233"/>
      <c r="D10" s="135" t="s">
        <v>293</v>
      </c>
      <c r="E10" s="136">
        <f>F10+G10+H10+I10+J10</f>
        <v>3182832.6</v>
      </c>
      <c r="F10" s="137">
        <f>F12+F13+F14+F15</f>
        <v>605269.79999999993</v>
      </c>
      <c r="G10" s="137">
        <f>G12+G13+G14+G15</f>
        <v>656466.5</v>
      </c>
      <c r="H10" s="137">
        <f>H12+H13+H14+H15</f>
        <v>634965.49999999988</v>
      </c>
      <c r="I10" s="137">
        <f>I12+I13+I14+I15</f>
        <v>639578.70000000007</v>
      </c>
      <c r="J10" s="137">
        <f>J12+J13+J14+J15</f>
        <v>646552.1</v>
      </c>
      <c r="K10" s="138"/>
    </row>
    <row r="11" spans="1:12" x14ac:dyDescent="0.25">
      <c r="A11" s="231"/>
      <c r="B11" s="231"/>
      <c r="C11" s="233"/>
      <c r="D11" s="139" t="s">
        <v>294</v>
      </c>
      <c r="E11" s="140"/>
      <c r="F11" s="141"/>
      <c r="G11" s="141"/>
      <c r="H11" s="141"/>
      <c r="I11" s="141"/>
      <c r="J11" s="141"/>
    </row>
    <row r="12" spans="1:12" x14ac:dyDescent="0.25">
      <c r="A12" s="231"/>
      <c r="B12" s="231"/>
      <c r="C12" s="233"/>
      <c r="D12" s="139" t="s">
        <v>295</v>
      </c>
      <c r="E12" s="140">
        <f t="shared" ref="E12:E19" si="1">F12+G12+H12+I12+J12</f>
        <v>753460.79999999993</v>
      </c>
      <c r="F12" s="142">
        <f t="shared" ref="F12:J17" si="2">F21+F30+F39+F48+F57+F66+F75</f>
        <v>144290.1</v>
      </c>
      <c r="G12" s="142">
        <f t="shared" si="2"/>
        <v>155477.59999999998</v>
      </c>
      <c r="H12" s="142">
        <f t="shared" si="2"/>
        <v>152576.79999999999</v>
      </c>
      <c r="I12" s="142">
        <f t="shared" si="2"/>
        <v>146638.9</v>
      </c>
      <c r="J12" s="142">
        <f t="shared" si="2"/>
        <v>154477.4</v>
      </c>
    </row>
    <row r="13" spans="1:12" x14ac:dyDescent="0.25">
      <c r="A13" s="231"/>
      <c r="B13" s="231"/>
      <c r="C13" s="233"/>
      <c r="D13" s="139" t="s">
        <v>296</v>
      </c>
      <c r="E13" s="140">
        <f t="shared" si="1"/>
        <v>75062</v>
      </c>
      <c r="F13" s="143">
        <f t="shared" si="2"/>
        <v>16771.2</v>
      </c>
      <c r="G13" s="143">
        <f t="shared" si="2"/>
        <v>15561.6</v>
      </c>
      <c r="H13" s="143">
        <f t="shared" si="2"/>
        <v>19400.400000000001</v>
      </c>
      <c r="I13" s="143">
        <f t="shared" si="2"/>
        <v>11793.9</v>
      </c>
      <c r="J13" s="143">
        <f t="shared" si="2"/>
        <v>11534.9</v>
      </c>
    </row>
    <row r="14" spans="1:12" x14ac:dyDescent="0.25">
      <c r="A14" s="231"/>
      <c r="B14" s="231"/>
      <c r="C14" s="233"/>
      <c r="D14" s="139" t="s">
        <v>297</v>
      </c>
      <c r="E14" s="140">
        <f t="shared" si="1"/>
        <v>2217685.9</v>
      </c>
      <c r="F14" s="143">
        <f t="shared" si="2"/>
        <v>416906.39999999997</v>
      </c>
      <c r="G14" s="143">
        <f t="shared" si="2"/>
        <v>449026.4</v>
      </c>
      <c r="H14" s="143">
        <f t="shared" si="2"/>
        <v>428409.59999999998</v>
      </c>
      <c r="I14" s="143">
        <f t="shared" si="2"/>
        <v>461999.30000000005</v>
      </c>
      <c r="J14" s="143">
        <f t="shared" si="2"/>
        <v>461344.20000000007</v>
      </c>
    </row>
    <row r="15" spans="1:12" ht="24" x14ac:dyDescent="0.25">
      <c r="A15" s="231"/>
      <c r="B15" s="231"/>
      <c r="C15" s="233"/>
      <c r="D15" s="139" t="s">
        <v>298</v>
      </c>
      <c r="E15" s="140">
        <f t="shared" si="1"/>
        <v>136623.90000000002</v>
      </c>
      <c r="F15" s="143">
        <f t="shared" si="2"/>
        <v>27302.1</v>
      </c>
      <c r="G15" s="143">
        <f t="shared" si="2"/>
        <v>36400.900000000009</v>
      </c>
      <c r="H15" s="143">
        <f t="shared" si="2"/>
        <v>34578.699999999997</v>
      </c>
      <c r="I15" s="143">
        <f t="shared" si="2"/>
        <v>19146.599999999999</v>
      </c>
      <c r="J15" s="143">
        <f t="shared" si="2"/>
        <v>19195.599999999999</v>
      </c>
    </row>
    <row r="16" spans="1:12" ht="24" x14ac:dyDescent="0.25">
      <c r="A16" s="231"/>
      <c r="B16" s="231"/>
      <c r="C16" s="233"/>
      <c r="D16" s="144" t="s">
        <v>299</v>
      </c>
      <c r="E16" s="140">
        <f t="shared" si="1"/>
        <v>337737</v>
      </c>
      <c r="F16" s="143">
        <f t="shared" si="2"/>
        <v>0</v>
      </c>
      <c r="G16" s="145">
        <f t="shared" si="2"/>
        <v>0</v>
      </c>
      <c r="H16" s="143">
        <f t="shared" si="2"/>
        <v>112579</v>
      </c>
      <c r="I16" s="143">
        <f t="shared" si="2"/>
        <v>112579</v>
      </c>
      <c r="J16" s="143">
        <f t="shared" si="2"/>
        <v>112579</v>
      </c>
    </row>
    <row r="17" spans="1:11" x14ac:dyDescent="0.25">
      <c r="A17" s="232"/>
      <c r="B17" s="232"/>
      <c r="C17" s="233"/>
      <c r="D17" s="144" t="s">
        <v>300</v>
      </c>
      <c r="E17" s="140">
        <f t="shared" si="1"/>
        <v>133385.40000000002</v>
      </c>
      <c r="F17" s="143">
        <f t="shared" si="2"/>
        <v>24067.600000000002</v>
      </c>
      <c r="G17" s="143">
        <f t="shared" si="2"/>
        <v>27968.800000000003</v>
      </c>
      <c r="H17" s="143">
        <f t="shared" si="2"/>
        <v>30978.800000000003</v>
      </c>
      <c r="I17" s="143">
        <f t="shared" si="2"/>
        <v>25185.1</v>
      </c>
      <c r="J17" s="143">
        <f t="shared" si="2"/>
        <v>25185.1</v>
      </c>
    </row>
    <row r="18" spans="1:11" ht="17.25" customHeight="1" x14ac:dyDescent="0.25">
      <c r="A18" s="234" t="s">
        <v>22</v>
      </c>
      <c r="B18" s="234" t="s">
        <v>29</v>
      </c>
      <c r="C18" s="236" t="s">
        <v>301</v>
      </c>
      <c r="D18" s="147" t="s">
        <v>24</v>
      </c>
      <c r="E18" s="148">
        <f t="shared" si="1"/>
        <v>738036.9</v>
      </c>
      <c r="F18" s="149">
        <f>SUM(F19+F25+F26)</f>
        <v>122779.7</v>
      </c>
      <c r="G18" s="149">
        <f>SUM(G19+G25+G26)</f>
        <v>136605.30000000002</v>
      </c>
      <c r="H18" s="149">
        <f>SUM(H19+H25+H26)</f>
        <v>154128.6</v>
      </c>
      <c r="I18" s="149">
        <f>SUM(I19+I25+I26)</f>
        <v>161471.30000000002</v>
      </c>
      <c r="J18" s="149">
        <f>SUM(J19+J25+J26)</f>
        <v>163052</v>
      </c>
    </row>
    <row r="19" spans="1:11" x14ac:dyDescent="0.25">
      <c r="A19" s="234"/>
      <c r="B19" s="234"/>
      <c r="C19" s="236"/>
      <c r="D19" s="135" t="s">
        <v>293</v>
      </c>
      <c r="E19" s="140">
        <f t="shared" si="1"/>
        <v>608355.80000000005</v>
      </c>
      <c r="F19" s="145">
        <f>SUM(F21:F24)</f>
        <v>113690.8</v>
      </c>
      <c r="G19" s="145">
        <f>SUM(G21:G24)</f>
        <v>126563.40000000001</v>
      </c>
      <c r="H19" s="145">
        <f>SUM(H21:H24)</f>
        <v>117278.5</v>
      </c>
      <c r="I19" s="143">
        <f>SUM(I21:I24)</f>
        <v>124621.2</v>
      </c>
      <c r="J19" s="143">
        <f>SUM(J21:J24)</f>
        <v>126201.9</v>
      </c>
    </row>
    <row r="20" spans="1:11" x14ac:dyDescent="0.25">
      <c r="A20" s="234"/>
      <c r="B20" s="234"/>
      <c r="C20" s="236"/>
      <c r="D20" s="139" t="s">
        <v>294</v>
      </c>
      <c r="E20" s="140"/>
      <c r="F20" s="145"/>
      <c r="G20" s="143"/>
      <c r="H20" s="143"/>
      <c r="I20" s="143"/>
      <c r="J20" s="143"/>
    </row>
    <row r="21" spans="1:11" x14ac:dyDescent="0.25">
      <c r="A21" s="234"/>
      <c r="B21" s="234"/>
      <c r="C21" s="236"/>
      <c r="D21" s="139" t="s">
        <v>295</v>
      </c>
      <c r="E21" s="140">
        <f t="shared" ref="E21:E28" si="3">F21+G21+H21+I21+J21</f>
        <v>103151.3</v>
      </c>
      <c r="F21" s="145">
        <v>19505.8</v>
      </c>
      <c r="G21" s="143">
        <v>22819.3</v>
      </c>
      <c r="H21" s="143">
        <v>21062.2</v>
      </c>
      <c r="I21" s="143">
        <v>19186.5</v>
      </c>
      <c r="J21" s="143">
        <v>20577.5</v>
      </c>
    </row>
    <row r="22" spans="1:11" ht="12.75" customHeight="1" x14ac:dyDescent="0.25">
      <c r="A22" s="234"/>
      <c r="B22" s="234"/>
      <c r="C22" s="236"/>
      <c r="D22" s="139" t="s">
        <v>296</v>
      </c>
      <c r="E22" s="140">
        <f t="shared" si="3"/>
        <v>0</v>
      </c>
      <c r="F22" s="145">
        <v>0</v>
      </c>
      <c r="G22" s="145"/>
      <c r="H22" s="145"/>
      <c r="I22" s="145"/>
      <c r="J22" s="145"/>
    </row>
    <row r="23" spans="1:11" x14ac:dyDescent="0.25">
      <c r="A23" s="234"/>
      <c r="B23" s="234"/>
      <c r="C23" s="236"/>
      <c r="D23" s="139" t="s">
        <v>297</v>
      </c>
      <c r="E23" s="140">
        <f t="shared" si="3"/>
        <v>505204.5</v>
      </c>
      <c r="F23" s="145">
        <v>94185</v>
      </c>
      <c r="G23" s="143">
        <v>103744.1</v>
      </c>
      <c r="H23" s="143">
        <v>96216.3</v>
      </c>
      <c r="I23" s="143">
        <v>105434.7</v>
      </c>
      <c r="J23" s="143">
        <v>105624.4</v>
      </c>
    </row>
    <row r="24" spans="1:11" ht="21" customHeight="1" x14ac:dyDescent="0.25">
      <c r="A24" s="234"/>
      <c r="B24" s="234"/>
      <c r="C24" s="236"/>
      <c r="D24" s="139" t="s">
        <v>298</v>
      </c>
      <c r="E24" s="140">
        <f t="shared" si="3"/>
        <v>0</v>
      </c>
      <c r="F24" s="145">
        <v>0</v>
      </c>
      <c r="G24" s="145">
        <v>0</v>
      </c>
      <c r="H24" s="145">
        <v>0</v>
      </c>
      <c r="I24" s="145">
        <v>0</v>
      </c>
      <c r="J24" s="145">
        <v>0</v>
      </c>
    </row>
    <row r="25" spans="1:11" ht="23.25" customHeight="1" x14ac:dyDescent="0.25">
      <c r="A25" s="234"/>
      <c r="B25" s="234"/>
      <c r="C25" s="236"/>
      <c r="D25" s="144" t="s">
        <v>299</v>
      </c>
      <c r="E25" s="140">
        <f t="shared" si="3"/>
        <v>74145</v>
      </c>
      <c r="F25" s="145">
        <v>0</v>
      </c>
      <c r="G25" s="145">
        <v>0</v>
      </c>
      <c r="H25" s="143">
        <v>24715</v>
      </c>
      <c r="I25" s="143">
        <v>24715</v>
      </c>
      <c r="J25" s="143">
        <v>24715</v>
      </c>
      <c r="K25" s="150"/>
    </row>
    <row r="26" spans="1:11" x14ac:dyDescent="0.25">
      <c r="A26" s="235"/>
      <c r="B26" s="235"/>
      <c r="C26" s="236"/>
      <c r="D26" s="144" t="s">
        <v>300</v>
      </c>
      <c r="E26" s="140">
        <f t="shared" si="3"/>
        <v>55536.1</v>
      </c>
      <c r="F26" s="145">
        <v>9088.9</v>
      </c>
      <c r="G26" s="145">
        <v>10041.9</v>
      </c>
      <c r="H26" s="145">
        <v>12135.1</v>
      </c>
      <c r="I26" s="145">
        <v>12135.1</v>
      </c>
      <c r="J26" s="145">
        <v>12135.1</v>
      </c>
    </row>
    <row r="27" spans="1:11" ht="17.25" customHeight="1" x14ac:dyDescent="0.25">
      <c r="A27" s="234" t="s">
        <v>22</v>
      </c>
      <c r="B27" s="234" t="s">
        <v>37</v>
      </c>
      <c r="C27" s="236" t="s">
        <v>302</v>
      </c>
      <c r="D27" s="135" t="s">
        <v>24</v>
      </c>
      <c r="E27" s="148">
        <f t="shared" si="3"/>
        <v>2471720</v>
      </c>
      <c r="F27" s="149">
        <f>F28+F34+F35</f>
        <v>408311.5</v>
      </c>
      <c r="G27" s="149">
        <f>G28+G34+G35</f>
        <v>455257.2</v>
      </c>
      <c r="H27" s="149">
        <f>H28+H34+H35</f>
        <v>523063.4</v>
      </c>
      <c r="I27" s="149">
        <f>I28+I34+I35</f>
        <v>540198.5</v>
      </c>
      <c r="J27" s="149">
        <f>J28+J34+J35</f>
        <v>544889.4</v>
      </c>
    </row>
    <row r="28" spans="1:11" x14ac:dyDescent="0.25">
      <c r="A28" s="234"/>
      <c r="B28" s="234"/>
      <c r="C28" s="236"/>
      <c r="D28" s="135" t="s">
        <v>293</v>
      </c>
      <c r="E28" s="140">
        <f t="shared" si="3"/>
        <v>2158863.1</v>
      </c>
      <c r="F28" s="151">
        <f>F30+F32+F31+F33</f>
        <v>396263.5</v>
      </c>
      <c r="G28" s="151">
        <f>G30+G32+G31+G33</f>
        <v>440946.2</v>
      </c>
      <c r="H28" s="151">
        <f>H30+H32+H31+H33</f>
        <v>426693.5</v>
      </c>
      <c r="I28" s="151">
        <f>I30+I32+I31+I33</f>
        <v>445134.50000000006</v>
      </c>
      <c r="J28" s="151">
        <f>J30+J32+J31+J33</f>
        <v>449825.4</v>
      </c>
    </row>
    <row r="29" spans="1:11" x14ac:dyDescent="0.25">
      <c r="A29" s="234"/>
      <c r="B29" s="234"/>
      <c r="C29" s="236"/>
      <c r="D29" s="139" t="s">
        <v>294</v>
      </c>
      <c r="E29" s="140"/>
      <c r="F29" s="152"/>
      <c r="G29" s="141"/>
      <c r="H29" s="141"/>
      <c r="I29" s="141"/>
      <c r="J29" s="141"/>
    </row>
    <row r="30" spans="1:11" x14ac:dyDescent="0.25">
      <c r="A30" s="234"/>
      <c r="B30" s="234"/>
      <c r="C30" s="236"/>
      <c r="D30" s="139" t="s">
        <v>303</v>
      </c>
      <c r="E30" s="140">
        <f t="shared" ref="E30:E37" si="4">F30+G30+H30+I30+J30</f>
        <v>315034.90000000002</v>
      </c>
      <c r="F30" s="153">
        <v>57100.6</v>
      </c>
      <c r="G30" s="145">
        <v>65762.8</v>
      </c>
      <c r="H30" s="145">
        <v>64409</v>
      </c>
      <c r="I30" s="153">
        <v>60881.9</v>
      </c>
      <c r="J30" s="153">
        <v>66880.600000000006</v>
      </c>
    </row>
    <row r="31" spans="1:11" x14ac:dyDescent="0.25">
      <c r="A31" s="234"/>
      <c r="B31" s="234"/>
      <c r="C31" s="236"/>
      <c r="D31" s="139" t="s">
        <v>296</v>
      </c>
      <c r="E31" s="140">
        <f t="shared" si="4"/>
        <v>62179.600000000006</v>
      </c>
      <c r="F31" s="153">
        <v>13706.7</v>
      </c>
      <c r="G31" s="145">
        <v>12406.1</v>
      </c>
      <c r="H31" s="145">
        <v>12738</v>
      </c>
      <c r="I31" s="145">
        <v>11793.9</v>
      </c>
      <c r="J31" s="145">
        <v>11534.9</v>
      </c>
    </row>
    <row r="32" spans="1:11" x14ac:dyDescent="0.25">
      <c r="A32" s="234"/>
      <c r="B32" s="234"/>
      <c r="C32" s="236"/>
      <c r="D32" s="139" t="s">
        <v>297</v>
      </c>
      <c r="E32" s="140">
        <f t="shared" si="4"/>
        <v>1710319.2999999998</v>
      </c>
      <c r="F32" s="153">
        <v>322336.3</v>
      </c>
      <c r="G32" s="145">
        <v>344835.9</v>
      </c>
      <c r="H32" s="153">
        <v>331736.5</v>
      </c>
      <c r="I32" s="153">
        <v>356127.7</v>
      </c>
      <c r="J32" s="153">
        <v>355282.9</v>
      </c>
    </row>
    <row r="33" spans="1:11" ht="24" x14ac:dyDescent="0.25">
      <c r="A33" s="234"/>
      <c r="B33" s="234"/>
      <c r="C33" s="236"/>
      <c r="D33" s="139" t="s">
        <v>298</v>
      </c>
      <c r="E33" s="140">
        <f t="shared" si="4"/>
        <v>71329.3</v>
      </c>
      <c r="F33" s="153">
        <v>3119.9</v>
      </c>
      <c r="G33" s="145">
        <v>17941.400000000001</v>
      </c>
      <c r="H33" s="145">
        <v>17810</v>
      </c>
      <c r="I33" s="145">
        <v>16331</v>
      </c>
      <c r="J33" s="145">
        <v>16127</v>
      </c>
    </row>
    <row r="34" spans="1:11" ht="24" x14ac:dyDescent="0.25">
      <c r="A34" s="234"/>
      <c r="B34" s="234"/>
      <c r="C34" s="236"/>
      <c r="D34" s="144" t="s">
        <v>299</v>
      </c>
      <c r="E34" s="140">
        <f t="shared" si="4"/>
        <v>248292</v>
      </c>
      <c r="F34" s="145">
        <v>0</v>
      </c>
      <c r="G34" s="145">
        <v>0</v>
      </c>
      <c r="H34" s="143">
        <v>82764</v>
      </c>
      <c r="I34" s="143">
        <v>82764</v>
      </c>
      <c r="J34" s="143">
        <v>82764</v>
      </c>
      <c r="K34" s="150"/>
    </row>
    <row r="35" spans="1:11" x14ac:dyDescent="0.25">
      <c r="A35" s="235"/>
      <c r="B35" s="235"/>
      <c r="C35" s="236"/>
      <c r="D35" s="144" t="s">
        <v>300</v>
      </c>
      <c r="E35" s="140">
        <f t="shared" si="4"/>
        <v>64564.9</v>
      </c>
      <c r="F35" s="145">
        <v>12048</v>
      </c>
      <c r="G35" s="145">
        <v>14311</v>
      </c>
      <c r="H35" s="145">
        <v>13605.9</v>
      </c>
      <c r="I35" s="145">
        <v>12300</v>
      </c>
      <c r="J35" s="145">
        <v>12300</v>
      </c>
    </row>
    <row r="36" spans="1:11" ht="21" customHeight="1" x14ac:dyDescent="0.25">
      <c r="A36" s="234" t="s">
        <v>22</v>
      </c>
      <c r="B36" s="234" t="s">
        <v>67</v>
      </c>
      <c r="C36" s="236" t="s">
        <v>304</v>
      </c>
      <c r="D36" s="135" t="s">
        <v>24</v>
      </c>
      <c r="E36" s="148">
        <f t="shared" si="4"/>
        <v>76799.099999999991</v>
      </c>
      <c r="F36" s="148">
        <f>F37+F44+F43</f>
        <v>24601.699999999997</v>
      </c>
      <c r="G36" s="148">
        <f>G37+G44+G43</f>
        <v>19037.300000000003</v>
      </c>
      <c r="H36" s="148">
        <f>H37+H44+H43</f>
        <v>23086.3</v>
      </c>
      <c r="I36" s="148">
        <f>I37+I44+I43</f>
        <v>5036.8999999999996</v>
      </c>
      <c r="J36" s="148">
        <f>J37+J44+J43</f>
        <v>5036.8999999999996</v>
      </c>
    </row>
    <row r="37" spans="1:11" ht="17.25" customHeight="1" x14ac:dyDescent="0.25">
      <c r="A37" s="234"/>
      <c r="B37" s="234"/>
      <c r="C37" s="236"/>
      <c r="D37" s="135" t="s">
        <v>293</v>
      </c>
      <c r="E37" s="140">
        <f t="shared" si="4"/>
        <v>58054.500000000007</v>
      </c>
      <c r="F37" s="151">
        <f>F39+F41+F42</f>
        <v>24601.699999999997</v>
      </c>
      <c r="G37" s="151">
        <f>G39+G41+G42</f>
        <v>18169.100000000002</v>
      </c>
      <c r="H37" s="151">
        <f>H39+H41+H42</f>
        <v>14409.9</v>
      </c>
      <c r="I37" s="142">
        <f>I39+I41+I42</f>
        <v>436.9</v>
      </c>
      <c r="J37" s="142">
        <f>J39+J41+J42</f>
        <v>436.9</v>
      </c>
    </row>
    <row r="38" spans="1:11" x14ac:dyDescent="0.25">
      <c r="A38" s="234"/>
      <c r="B38" s="234"/>
      <c r="C38" s="236"/>
      <c r="D38" s="139" t="s">
        <v>294</v>
      </c>
      <c r="E38" s="140"/>
      <c r="F38" s="154"/>
      <c r="G38" s="154"/>
      <c r="H38" s="154"/>
      <c r="I38" s="154"/>
      <c r="J38" s="154"/>
    </row>
    <row r="39" spans="1:11" x14ac:dyDescent="0.25">
      <c r="A39" s="234"/>
      <c r="B39" s="234"/>
      <c r="C39" s="236"/>
      <c r="D39" s="139" t="s">
        <v>295</v>
      </c>
      <c r="E39" s="140">
        <f t="shared" ref="E39:E46" si="5">F39+G39+H39+I39+J39</f>
        <v>111</v>
      </c>
      <c r="F39" s="145">
        <v>61</v>
      </c>
      <c r="G39" s="145">
        <v>50</v>
      </c>
      <c r="H39" s="145">
        <v>0</v>
      </c>
      <c r="I39" s="145">
        <v>0</v>
      </c>
      <c r="J39" s="145">
        <v>0</v>
      </c>
    </row>
    <row r="40" spans="1:11" x14ac:dyDescent="0.25">
      <c r="A40" s="234"/>
      <c r="B40" s="234"/>
      <c r="C40" s="236"/>
      <c r="D40" s="139" t="s">
        <v>296</v>
      </c>
      <c r="E40" s="140">
        <f t="shared" si="5"/>
        <v>0</v>
      </c>
      <c r="F40" s="145">
        <v>0</v>
      </c>
      <c r="G40" s="145">
        <v>0</v>
      </c>
      <c r="H40" s="145">
        <v>0</v>
      </c>
      <c r="I40" s="145">
        <v>0</v>
      </c>
      <c r="J40" s="145">
        <v>0</v>
      </c>
    </row>
    <row r="41" spans="1:11" x14ac:dyDescent="0.25">
      <c r="A41" s="234"/>
      <c r="B41" s="234"/>
      <c r="C41" s="236"/>
      <c r="D41" s="139" t="s">
        <v>297</v>
      </c>
      <c r="E41" s="140">
        <f t="shared" si="5"/>
        <v>2162.1</v>
      </c>
      <c r="F41" s="145">
        <v>385.1</v>
      </c>
      <c r="G41" s="145">
        <v>446.4</v>
      </c>
      <c r="H41" s="145">
        <v>456.8</v>
      </c>
      <c r="I41" s="145">
        <v>436.9</v>
      </c>
      <c r="J41" s="145">
        <v>436.9</v>
      </c>
    </row>
    <row r="42" spans="1:11" ht="24" x14ac:dyDescent="0.25">
      <c r="A42" s="234"/>
      <c r="B42" s="234"/>
      <c r="C42" s="236"/>
      <c r="D42" s="139" t="s">
        <v>298</v>
      </c>
      <c r="E42" s="140">
        <f t="shared" si="5"/>
        <v>55781.4</v>
      </c>
      <c r="F42" s="145">
        <v>24155.599999999999</v>
      </c>
      <c r="G42" s="145">
        <v>17672.7</v>
      </c>
      <c r="H42" s="145">
        <v>13953.1</v>
      </c>
      <c r="I42" s="145">
        <v>0</v>
      </c>
      <c r="J42" s="145">
        <v>0</v>
      </c>
    </row>
    <row r="43" spans="1:11" ht="24" x14ac:dyDescent="0.25">
      <c r="A43" s="234"/>
      <c r="B43" s="234"/>
      <c r="C43" s="236"/>
      <c r="D43" s="144" t="s">
        <v>299</v>
      </c>
      <c r="E43" s="140">
        <f t="shared" si="5"/>
        <v>13800</v>
      </c>
      <c r="F43" s="145">
        <v>0</v>
      </c>
      <c r="G43" s="145">
        <v>0</v>
      </c>
      <c r="H43" s="143">
        <v>4600</v>
      </c>
      <c r="I43" s="143">
        <v>4600</v>
      </c>
      <c r="J43" s="143">
        <v>4600</v>
      </c>
    </row>
    <row r="44" spans="1:11" x14ac:dyDescent="0.25">
      <c r="A44" s="235"/>
      <c r="B44" s="235"/>
      <c r="C44" s="236"/>
      <c r="D44" s="144" t="s">
        <v>300</v>
      </c>
      <c r="E44" s="140">
        <f t="shared" si="5"/>
        <v>4944.6000000000004</v>
      </c>
      <c r="F44" s="145">
        <v>0</v>
      </c>
      <c r="G44" s="145">
        <v>868.2</v>
      </c>
      <c r="H44" s="145">
        <v>4076.4</v>
      </c>
      <c r="I44" s="145">
        <v>0</v>
      </c>
      <c r="J44" s="145">
        <v>0</v>
      </c>
    </row>
    <row r="45" spans="1:11" ht="21" customHeight="1" x14ac:dyDescent="0.25">
      <c r="A45" s="234" t="s">
        <v>22</v>
      </c>
      <c r="B45" s="234" t="s">
        <v>74</v>
      </c>
      <c r="C45" s="236" t="s">
        <v>305</v>
      </c>
      <c r="D45" s="135" t="s">
        <v>24</v>
      </c>
      <c r="E45" s="148">
        <f t="shared" si="5"/>
        <v>248282.3</v>
      </c>
      <c r="F45" s="149">
        <f>F46+F52+F53</f>
        <v>49659</v>
      </c>
      <c r="G45" s="149">
        <f>G46+G52+G53</f>
        <v>51159.299999999996</v>
      </c>
      <c r="H45" s="149">
        <f>H46+H52+H53</f>
        <v>49479</v>
      </c>
      <c r="I45" s="149">
        <f>I46+I52+I53</f>
        <v>48768.1</v>
      </c>
      <c r="J45" s="149">
        <f>J46+J52+J53</f>
        <v>49216.9</v>
      </c>
    </row>
    <row r="46" spans="1:11" x14ac:dyDescent="0.25">
      <c r="A46" s="234"/>
      <c r="B46" s="234"/>
      <c r="C46" s="236"/>
      <c r="D46" s="135" t="s">
        <v>293</v>
      </c>
      <c r="E46" s="140">
        <f t="shared" si="5"/>
        <v>240994.4</v>
      </c>
      <c r="F46" s="145">
        <f>F48+F49+F50+F51</f>
        <v>47182.2</v>
      </c>
      <c r="G46" s="145">
        <f>G48+G49+G50+G51</f>
        <v>48918.7</v>
      </c>
      <c r="H46" s="145">
        <f>H48+H49+H50+H51</f>
        <v>48408.5</v>
      </c>
      <c r="I46" s="145">
        <f>I48+I49+I50+I51</f>
        <v>48018.1</v>
      </c>
      <c r="J46" s="145">
        <f>J48+J49+J50+J51</f>
        <v>48466.9</v>
      </c>
    </row>
    <row r="47" spans="1:11" x14ac:dyDescent="0.25">
      <c r="A47" s="234"/>
      <c r="B47" s="234"/>
      <c r="C47" s="236"/>
      <c r="D47" s="139" t="s">
        <v>294</v>
      </c>
      <c r="E47" s="140"/>
      <c r="F47" s="145"/>
      <c r="G47" s="145"/>
      <c r="H47" s="145"/>
      <c r="I47" s="145"/>
      <c r="J47" s="145"/>
    </row>
    <row r="48" spans="1:11" x14ac:dyDescent="0.25">
      <c r="A48" s="234"/>
      <c r="B48" s="234"/>
      <c r="C48" s="236"/>
      <c r="D48" s="139" t="s">
        <v>295</v>
      </c>
      <c r="E48" s="140">
        <f t="shared" ref="E48:E55" si="6">F48+G48+H48+I48+J48</f>
        <v>240994.4</v>
      </c>
      <c r="F48" s="155">
        <v>47182.2</v>
      </c>
      <c r="G48" s="155">
        <v>48918.7</v>
      </c>
      <c r="H48" s="155">
        <v>48408.5</v>
      </c>
      <c r="I48" s="155">
        <v>48018.1</v>
      </c>
      <c r="J48" s="155">
        <v>48466.9</v>
      </c>
    </row>
    <row r="49" spans="1:10" x14ac:dyDescent="0.25">
      <c r="A49" s="234"/>
      <c r="B49" s="234"/>
      <c r="C49" s="236"/>
      <c r="D49" s="139" t="s">
        <v>296</v>
      </c>
      <c r="E49" s="140">
        <f t="shared" si="6"/>
        <v>0</v>
      </c>
      <c r="F49" s="145">
        <v>0</v>
      </c>
      <c r="G49" s="145">
        <v>0</v>
      </c>
      <c r="H49" s="145">
        <v>0</v>
      </c>
      <c r="I49" s="145">
        <v>0</v>
      </c>
      <c r="J49" s="145">
        <v>0</v>
      </c>
    </row>
    <row r="50" spans="1:10" x14ac:dyDescent="0.25">
      <c r="A50" s="234"/>
      <c r="B50" s="234"/>
      <c r="C50" s="236"/>
      <c r="D50" s="139" t="s">
        <v>297</v>
      </c>
      <c r="E50" s="140">
        <f t="shared" si="6"/>
        <v>0</v>
      </c>
      <c r="F50" s="145">
        <v>0</v>
      </c>
      <c r="G50" s="145">
        <v>0</v>
      </c>
      <c r="H50" s="145">
        <v>0</v>
      </c>
      <c r="I50" s="145">
        <v>0</v>
      </c>
      <c r="J50" s="145">
        <v>0</v>
      </c>
    </row>
    <row r="51" spans="1:10" ht="21" customHeight="1" x14ac:dyDescent="0.25">
      <c r="A51" s="234"/>
      <c r="B51" s="234"/>
      <c r="C51" s="236"/>
      <c r="D51" s="139" t="s">
        <v>298</v>
      </c>
      <c r="E51" s="140">
        <f t="shared" si="6"/>
        <v>0</v>
      </c>
      <c r="F51" s="145">
        <v>0</v>
      </c>
      <c r="G51" s="145">
        <v>0</v>
      </c>
      <c r="H51" s="145">
        <v>0</v>
      </c>
      <c r="I51" s="145">
        <v>0</v>
      </c>
      <c r="J51" s="145">
        <v>0</v>
      </c>
    </row>
    <row r="52" spans="1:10" ht="21" customHeight="1" x14ac:dyDescent="0.25">
      <c r="A52" s="234"/>
      <c r="B52" s="234"/>
      <c r="C52" s="236"/>
      <c r="D52" s="144" t="s">
        <v>299</v>
      </c>
      <c r="E52" s="140">
        <f t="shared" si="6"/>
        <v>0</v>
      </c>
      <c r="F52" s="145">
        <v>0</v>
      </c>
      <c r="G52" s="145">
        <v>0</v>
      </c>
      <c r="H52" s="145">
        <v>0</v>
      </c>
      <c r="I52" s="145">
        <v>0</v>
      </c>
      <c r="J52" s="145">
        <v>0</v>
      </c>
    </row>
    <row r="53" spans="1:10" x14ac:dyDescent="0.25">
      <c r="A53" s="235"/>
      <c r="B53" s="235"/>
      <c r="C53" s="236"/>
      <c r="D53" s="144" t="s">
        <v>300</v>
      </c>
      <c r="E53" s="140">
        <f t="shared" si="6"/>
        <v>7287.9</v>
      </c>
      <c r="F53" s="145">
        <v>2476.8000000000002</v>
      </c>
      <c r="G53" s="145">
        <v>2240.6</v>
      </c>
      <c r="H53" s="145">
        <v>1070.5</v>
      </c>
      <c r="I53" s="145">
        <v>750</v>
      </c>
      <c r="J53" s="145">
        <v>750</v>
      </c>
    </row>
    <row r="54" spans="1:10" ht="21" customHeight="1" x14ac:dyDescent="0.25">
      <c r="A54" s="234" t="s">
        <v>22</v>
      </c>
      <c r="B54" s="234" t="s">
        <v>96</v>
      </c>
      <c r="C54" s="236" t="s">
        <v>306</v>
      </c>
      <c r="D54" s="156" t="s">
        <v>24</v>
      </c>
      <c r="E54" s="148">
        <f t="shared" si="6"/>
        <v>36685.599999999999</v>
      </c>
      <c r="F54" s="148">
        <f>F55+F61+F62</f>
        <v>6946.3</v>
      </c>
      <c r="G54" s="148">
        <f>G55+G61+G62</f>
        <v>5436</v>
      </c>
      <c r="H54" s="148">
        <f>H55+H61+H62</f>
        <v>11368.699999999999</v>
      </c>
      <c r="I54" s="148">
        <f>I55+I61+I62</f>
        <v>6467.3</v>
      </c>
      <c r="J54" s="148">
        <f>J55+J61+J62</f>
        <v>6467.3</v>
      </c>
    </row>
    <row r="55" spans="1:10" x14ac:dyDescent="0.25">
      <c r="A55" s="234"/>
      <c r="B55" s="234"/>
      <c r="C55" s="236"/>
      <c r="D55" s="135" t="s">
        <v>293</v>
      </c>
      <c r="E55" s="140">
        <f t="shared" si="6"/>
        <v>36563</v>
      </c>
      <c r="F55" s="157">
        <f>F57+F58+F59+F60</f>
        <v>6946.3</v>
      </c>
      <c r="G55" s="157">
        <f>G57+G58+G59+G60</f>
        <v>5404.3</v>
      </c>
      <c r="H55" s="157">
        <f>H57+H58+H59+H60</f>
        <v>11277.8</v>
      </c>
      <c r="I55" s="158">
        <f>I57+I58+I59+I60</f>
        <v>6467.3</v>
      </c>
      <c r="J55" s="158">
        <f>J57+J58+J59+J60</f>
        <v>6467.3</v>
      </c>
    </row>
    <row r="56" spans="1:10" x14ac:dyDescent="0.25">
      <c r="A56" s="234"/>
      <c r="B56" s="234"/>
      <c r="C56" s="236"/>
      <c r="D56" s="139" t="s">
        <v>294</v>
      </c>
      <c r="E56" s="140"/>
      <c r="F56" s="141"/>
      <c r="G56" s="141"/>
      <c r="H56" s="141"/>
      <c r="I56" s="141"/>
      <c r="J56" s="141"/>
    </row>
    <row r="57" spans="1:10" x14ac:dyDescent="0.25">
      <c r="A57" s="234"/>
      <c r="B57" s="234"/>
      <c r="C57" s="236"/>
      <c r="D57" s="139" t="s">
        <v>295</v>
      </c>
      <c r="E57" s="140">
        <f t="shared" ref="E57:E64" si="7">F57+G57+H57+I57+J57</f>
        <v>31863</v>
      </c>
      <c r="F57" s="141">
        <v>6946.3</v>
      </c>
      <c r="G57" s="145">
        <v>5404.3</v>
      </c>
      <c r="H57" s="145">
        <v>6577.8</v>
      </c>
      <c r="I57" s="145">
        <v>6467.3</v>
      </c>
      <c r="J57" s="145">
        <v>6467.3</v>
      </c>
    </row>
    <row r="58" spans="1:10" x14ac:dyDescent="0.25">
      <c r="A58" s="234"/>
      <c r="B58" s="234"/>
      <c r="C58" s="236"/>
      <c r="D58" s="139" t="s">
        <v>296</v>
      </c>
      <c r="E58" s="140">
        <f t="shared" si="7"/>
        <v>4700</v>
      </c>
      <c r="F58" s="141">
        <v>0</v>
      </c>
      <c r="G58" s="141">
        <v>0</v>
      </c>
      <c r="H58" s="141">
        <v>4700</v>
      </c>
      <c r="I58" s="141">
        <v>0</v>
      </c>
      <c r="J58" s="141">
        <v>0</v>
      </c>
    </row>
    <row r="59" spans="1:10" x14ac:dyDescent="0.25">
      <c r="A59" s="234"/>
      <c r="B59" s="234"/>
      <c r="C59" s="236"/>
      <c r="D59" s="139" t="s">
        <v>297</v>
      </c>
      <c r="E59" s="140">
        <f t="shared" si="7"/>
        <v>0</v>
      </c>
      <c r="F59" s="159">
        <v>0</v>
      </c>
      <c r="G59" s="159">
        <v>0</v>
      </c>
      <c r="H59" s="159">
        <v>0</v>
      </c>
      <c r="I59" s="159">
        <v>0</v>
      </c>
      <c r="J59" s="159">
        <v>0</v>
      </c>
    </row>
    <row r="60" spans="1:10" ht="24" x14ac:dyDescent="0.25">
      <c r="A60" s="234"/>
      <c r="B60" s="234"/>
      <c r="C60" s="236"/>
      <c r="D60" s="139" t="s">
        <v>298</v>
      </c>
      <c r="E60" s="140">
        <f t="shared" si="7"/>
        <v>0</v>
      </c>
      <c r="F60" s="141">
        <v>0</v>
      </c>
      <c r="G60" s="141">
        <v>0</v>
      </c>
      <c r="H60" s="141">
        <v>0</v>
      </c>
      <c r="I60" s="141">
        <v>0</v>
      </c>
      <c r="J60" s="141">
        <v>0</v>
      </c>
    </row>
    <row r="61" spans="1:10" ht="24" x14ac:dyDescent="0.25">
      <c r="A61" s="234"/>
      <c r="B61" s="234"/>
      <c r="C61" s="236"/>
      <c r="D61" s="144" t="s">
        <v>299</v>
      </c>
      <c r="E61" s="140">
        <f t="shared" si="7"/>
        <v>0</v>
      </c>
      <c r="F61" s="141">
        <v>0</v>
      </c>
      <c r="G61" s="141">
        <v>0</v>
      </c>
      <c r="H61" s="141">
        <v>0</v>
      </c>
      <c r="I61" s="141">
        <v>0</v>
      </c>
      <c r="J61" s="141">
        <v>0</v>
      </c>
    </row>
    <row r="62" spans="1:10" x14ac:dyDescent="0.25">
      <c r="A62" s="235"/>
      <c r="B62" s="235"/>
      <c r="C62" s="236"/>
      <c r="D62" s="144" t="s">
        <v>300</v>
      </c>
      <c r="E62" s="140">
        <f t="shared" si="7"/>
        <v>122.60000000000001</v>
      </c>
      <c r="F62" s="141">
        <v>0</v>
      </c>
      <c r="G62" s="141">
        <v>31.7</v>
      </c>
      <c r="H62" s="141">
        <v>90.9</v>
      </c>
      <c r="I62" s="141">
        <v>0</v>
      </c>
      <c r="J62" s="141">
        <v>0</v>
      </c>
    </row>
    <row r="63" spans="1:10" ht="21" customHeight="1" x14ac:dyDescent="0.25">
      <c r="A63" s="234" t="s">
        <v>22</v>
      </c>
      <c r="B63" s="234" t="s">
        <v>112</v>
      </c>
      <c r="C63" s="236" t="s">
        <v>307</v>
      </c>
      <c r="D63" s="147" t="s">
        <v>24</v>
      </c>
      <c r="E63" s="148">
        <f t="shared" si="7"/>
        <v>11503.1</v>
      </c>
      <c r="F63" s="149">
        <f>F64+F70+F71</f>
        <v>3769.5</v>
      </c>
      <c r="G63" s="149">
        <f>G64+G70+G71</f>
        <v>3806.2000000000003</v>
      </c>
      <c r="H63" s="149">
        <f>H64+H70+H71</f>
        <v>2637.4</v>
      </c>
      <c r="I63" s="149">
        <f>I64+I70+I71</f>
        <v>645</v>
      </c>
      <c r="J63" s="149">
        <f>J64+J70+J71</f>
        <v>645</v>
      </c>
    </row>
    <row r="64" spans="1:10" x14ac:dyDescent="0.25">
      <c r="A64" s="234"/>
      <c r="B64" s="234"/>
      <c r="C64" s="236"/>
      <c r="D64" s="135" t="s">
        <v>293</v>
      </c>
      <c r="E64" s="140">
        <f t="shared" si="7"/>
        <v>9073.7999999999993</v>
      </c>
      <c r="F64" s="160">
        <f>F66+F67+F68+F69</f>
        <v>3315.6</v>
      </c>
      <c r="G64" s="160">
        <f>G66+G67+G68+G69</f>
        <v>3330.8</v>
      </c>
      <c r="H64" s="160">
        <f>H66+H67+H68+H69</f>
        <v>2137.4</v>
      </c>
      <c r="I64" s="160">
        <f>I66+I67+I68+I69</f>
        <v>145</v>
      </c>
      <c r="J64" s="160">
        <f>J66+J67+J68+J69</f>
        <v>145</v>
      </c>
    </row>
    <row r="65" spans="1:13" x14ac:dyDescent="0.25">
      <c r="A65" s="234"/>
      <c r="B65" s="234"/>
      <c r="C65" s="236"/>
      <c r="D65" s="139" t="s">
        <v>294</v>
      </c>
      <c r="E65" s="140"/>
      <c r="F65" s="145"/>
      <c r="G65" s="145"/>
      <c r="H65" s="145"/>
      <c r="I65" s="145"/>
      <c r="J65" s="145"/>
    </row>
    <row r="66" spans="1:13" x14ac:dyDescent="0.25">
      <c r="A66" s="234"/>
      <c r="B66" s="234"/>
      <c r="C66" s="236"/>
      <c r="D66" s="139" t="s">
        <v>295</v>
      </c>
      <c r="E66" s="140">
        <f t="shared" ref="E66:E73" si="8">F66+G66+H66+I66+J66</f>
        <v>891.4</v>
      </c>
      <c r="F66" s="145">
        <v>251.1</v>
      </c>
      <c r="G66" s="145">
        <v>175.3</v>
      </c>
      <c r="H66" s="145">
        <v>175</v>
      </c>
      <c r="I66" s="145">
        <v>145</v>
      </c>
      <c r="J66" s="145">
        <v>145</v>
      </c>
    </row>
    <row r="67" spans="1:13" x14ac:dyDescent="0.25">
      <c r="A67" s="234"/>
      <c r="B67" s="234"/>
      <c r="C67" s="236"/>
      <c r="D67" s="139" t="s">
        <v>296</v>
      </c>
      <c r="E67" s="140">
        <f t="shared" si="8"/>
        <v>8182.4</v>
      </c>
      <c r="F67" s="145">
        <v>3064.5</v>
      </c>
      <c r="G67" s="145">
        <v>3155.5</v>
      </c>
      <c r="H67" s="145">
        <v>1962.4</v>
      </c>
      <c r="I67" s="145">
        <v>0</v>
      </c>
      <c r="J67" s="145">
        <v>0</v>
      </c>
    </row>
    <row r="68" spans="1:13" x14ac:dyDescent="0.25">
      <c r="A68" s="234"/>
      <c r="B68" s="234"/>
      <c r="C68" s="236"/>
      <c r="D68" s="139" t="s">
        <v>297</v>
      </c>
      <c r="E68" s="140">
        <f t="shared" si="8"/>
        <v>0</v>
      </c>
      <c r="F68" s="145">
        <v>0</v>
      </c>
      <c r="G68" s="145">
        <v>0</v>
      </c>
      <c r="H68" s="145">
        <v>0</v>
      </c>
      <c r="I68" s="145">
        <v>0</v>
      </c>
      <c r="J68" s="145">
        <v>0</v>
      </c>
    </row>
    <row r="69" spans="1:13" ht="24" x14ac:dyDescent="0.25">
      <c r="A69" s="234"/>
      <c r="B69" s="234"/>
      <c r="C69" s="236"/>
      <c r="D69" s="139" t="s">
        <v>298</v>
      </c>
      <c r="E69" s="140">
        <f t="shared" si="8"/>
        <v>0</v>
      </c>
      <c r="F69" s="145">
        <v>0</v>
      </c>
      <c r="G69" s="145">
        <v>0</v>
      </c>
      <c r="H69" s="145">
        <v>0</v>
      </c>
      <c r="I69" s="145">
        <v>0</v>
      </c>
      <c r="J69" s="145">
        <v>0</v>
      </c>
      <c r="M69" s="161"/>
    </row>
    <row r="70" spans="1:13" ht="24" x14ac:dyDescent="0.25">
      <c r="A70" s="234"/>
      <c r="B70" s="234"/>
      <c r="C70" s="236"/>
      <c r="D70" s="144" t="s">
        <v>299</v>
      </c>
      <c r="E70" s="140">
        <f t="shared" si="8"/>
        <v>1500</v>
      </c>
      <c r="F70" s="145">
        <v>0</v>
      </c>
      <c r="G70" s="145">
        <v>0</v>
      </c>
      <c r="H70" s="143">
        <v>500</v>
      </c>
      <c r="I70" s="143">
        <v>500</v>
      </c>
      <c r="J70" s="143">
        <v>500</v>
      </c>
      <c r="K70" s="150"/>
    </row>
    <row r="71" spans="1:13" x14ac:dyDescent="0.25">
      <c r="A71" s="235"/>
      <c r="B71" s="235"/>
      <c r="C71" s="236"/>
      <c r="D71" s="144" t="s">
        <v>300</v>
      </c>
      <c r="E71" s="140">
        <f t="shared" si="8"/>
        <v>929.3</v>
      </c>
      <c r="F71" s="145">
        <v>453.9</v>
      </c>
      <c r="G71" s="145">
        <v>475.4</v>
      </c>
      <c r="H71" s="145">
        <v>0</v>
      </c>
      <c r="I71" s="145">
        <v>0</v>
      </c>
      <c r="J71" s="145">
        <v>0</v>
      </c>
    </row>
    <row r="72" spans="1:13" ht="21" customHeight="1" x14ac:dyDescent="0.25">
      <c r="A72" s="234" t="s">
        <v>22</v>
      </c>
      <c r="B72" s="234" t="s">
        <v>124</v>
      </c>
      <c r="C72" s="236" t="s">
        <v>308</v>
      </c>
      <c r="D72" s="147" t="s">
        <v>24</v>
      </c>
      <c r="E72" s="148">
        <f t="shared" si="8"/>
        <v>70928</v>
      </c>
      <c r="F72" s="149">
        <f>F73+F79+F80</f>
        <v>13269.7</v>
      </c>
      <c r="G72" s="149">
        <f>G73+G79+G80</f>
        <v>13134</v>
      </c>
      <c r="H72" s="149">
        <f>H73+H79+H80</f>
        <v>14759.9</v>
      </c>
      <c r="I72" s="149">
        <f>I73+I79+I80</f>
        <v>14755.7</v>
      </c>
      <c r="J72" s="149">
        <f>J73+J79+J80</f>
        <v>15008.7</v>
      </c>
    </row>
    <row r="73" spans="1:13" x14ac:dyDescent="0.25">
      <c r="A73" s="234"/>
      <c r="B73" s="234"/>
      <c r="C73" s="236"/>
      <c r="D73" s="135" t="s">
        <v>293</v>
      </c>
      <c r="E73" s="140">
        <f t="shared" si="8"/>
        <v>70928</v>
      </c>
      <c r="F73" s="145">
        <f>F75+F76+F77+F78</f>
        <v>13269.7</v>
      </c>
      <c r="G73" s="145">
        <f>G75+G76+G77+G78</f>
        <v>13134</v>
      </c>
      <c r="H73" s="145">
        <f>H75+H76+H77+H78</f>
        <v>14759.9</v>
      </c>
      <c r="I73" s="145">
        <f>I75+I76+I77+I78</f>
        <v>14755.7</v>
      </c>
      <c r="J73" s="145">
        <f>J75+J76+J77+J78</f>
        <v>15008.7</v>
      </c>
    </row>
    <row r="74" spans="1:13" x14ac:dyDescent="0.25">
      <c r="A74" s="234"/>
      <c r="B74" s="234"/>
      <c r="C74" s="236"/>
      <c r="D74" s="139" t="s">
        <v>294</v>
      </c>
      <c r="E74" s="140"/>
      <c r="F74" s="145"/>
      <c r="G74" s="145"/>
      <c r="H74" s="145"/>
      <c r="I74" s="145"/>
      <c r="J74" s="145"/>
    </row>
    <row r="75" spans="1:13" x14ac:dyDescent="0.25">
      <c r="A75" s="234"/>
      <c r="B75" s="234"/>
      <c r="C75" s="236"/>
      <c r="D75" s="139" t="s">
        <v>295</v>
      </c>
      <c r="E75" s="140">
        <f t="shared" ref="E75:E80" si="9">F75+G75+H75+I75+J75</f>
        <v>61414.8</v>
      </c>
      <c r="F75" s="145">
        <v>13243.1</v>
      </c>
      <c r="G75" s="145">
        <v>12347.2</v>
      </c>
      <c r="H75" s="145">
        <v>11944.3</v>
      </c>
      <c r="I75" s="145">
        <v>11940.1</v>
      </c>
      <c r="J75" s="145">
        <v>11940.1</v>
      </c>
      <c r="L75" s="161"/>
    </row>
    <row r="76" spans="1:13" x14ac:dyDescent="0.25">
      <c r="A76" s="234"/>
      <c r="B76" s="234"/>
      <c r="C76" s="236"/>
      <c r="D76" s="139" t="s">
        <v>296</v>
      </c>
      <c r="E76" s="140">
        <f t="shared" si="9"/>
        <v>0</v>
      </c>
      <c r="F76" s="145">
        <v>0</v>
      </c>
      <c r="G76" s="145">
        <v>0</v>
      </c>
      <c r="H76" s="145">
        <v>0</v>
      </c>
      <c r="I76" s="145">
        <v>0</v>
      </c>
      <c r="J76" s="145">
        <v>0</v>
      </c>
    </row>
    <row r="77" spans="1:13" x14ac:dyDescent="0.25">
      <c r="A77" s="234"/>
      <c r="B77" s="234"/>
      <c r="C77" s="236"/>
      <c r="D77" s="139" t="s">
        <v>297</v>
      </c>
      <c r="E77" s="140">
        <f t="shared" si="9"/>
        <v>0</v>
      </c>
      <c r="F77" s="143">
        <v>0</v>
      </c>
      <c r="G77" s="143">
        <v>0</v>
      </c>
      <c r="H77" s="143">
        <v>0</v>
      </c>
      <c r="I77" s="143">
        <v>0</v>
      </c>
      <c r="J77" s="143">
        <v>0</v>
      </c>
    </row>
    <row r="78" spans="1:13" ht="24" x14ac:dyDescent="0.25">
      <c r="A78" s="234"/>
      <c r="B78" s="234"/>
      <c r="C78" s="236"/>
      <c r="D78" s="139" t="s">
        <v>298</v>
      </c>
      <c r="E78" s="140">
        <f t="shared" si="9"/>
        <v>9513.2000000000007</v>
      </c>
      <c r="F78" s="143">
        <v>26.6</v>
      </c>
      <c r="G78" s="143">
        <v>786.8</v>
      </c>
      <c r="H78" s="143">
        <v>2815.6</v>
      </c>
      <c r="I78" s="143">
        <v>2815.6</v>
      </c>
      <c r="J78" s="143">
        <v>3068.6</v>
      </c>
    </row>
    <row r="79" spans="1:13" ht="24" x14ac:dyDescent="0.25">
      <c r="A79" s="234"/>
      <c r="B79" s="234"/>
      <c r="C79" s="236"/>
      <c r="D79" s="144" t="s">
        <v>299</v>
      </c>
      <c r="E79" s="140">
        <f t="shared" si="9"/>
        <v>0</v>
      </c>
      <c r="F79" s="143">
        <v>0</v>
      </c>
      <c r="G79" s="143">
        <v>0</v>
      </c>
      <c r="H79" s="143">
        <v>0</v>
      </c>
      <c r="I79" s="143">
        <v>0</v>
      </c>
      <c r="J79" s="143">
        <v>0</v>
      </c>
    </row>
    <row r="80" spans="1:13" x14ac:dyDescent="0.25">
      <c r="A80" s="235"/>
      <c r="B80" s="235"/>
      <c r="C80" s="236"/>
      <c r="D80" s="144" t="s">
        <v>300</v>
      </c>
      <c r="E80" s="140">
        <f t="shared" si="9"/>
        <v>0</v>
      </c>
      <c r="F80" s="143">
        <v>0</v>
      </c>
      <c r="G80" s="143">
        <v>0</v>
      </c>
      <c r="H80" s="143">
        <v>0</v>
      </c>
      <c r="I80" s="143">
        <v>0</v>
      </c>
      <c r="J80" s="143">
        <v>0</v>
      </c>
    </row>
  </sheetData>
  <mergeCells count="37">
    <mergeCell ref="A45:A53"/>
    <mergeCell ref="B45:B53"/>
    <mergeCell ref="C45:C53"/>
    <mergeCell ref="A72:A80"/>
    <mergeCell ref="B72:B80"/>
    <mergeCell ref="C72:C80"/>
    <mergeCell ref="A54:A62"/>
    <mergeCell ref="B54:B62"/>
    <mergeCell ref="C54:C62"/>
    <mergeCell ref="A63:A71"/>
    <mergeCell ref="B63:B71"/>
    <mergeCell ref="C63:C71"/>
    <mergeCell ref="A27:A35"/>
    <mergeCell ref="B27:B35"/>
    <mergeCell ref="C27:C35"/>
    <mergeCell ref="A36:A44"/>
    <mergeCell ref="B36:B44"/>
    <mergeCell ref="C36:C44"/>
    <mergeCell ref="A9:A17"/>
    <mergeCell ref="B9:B17"/>
    <mergeCell ref="C9:C17"/>
    <mergeCell ref="A18:A26"/>
    <mergeCell ref="B18:B26"/>
    <mergeCell ref="C18:C26"/>
    <mergeCell ref="F1:J1"/>
    <mergeCell ref="F2:J2"/>
    <mergeCell ref="A4:J4"/>
    <mergeCell ref="A6:B7"/>
    <mergeCell ref="C6:C8"/>
    <mergeCell ref="D6:D8"/>
    <mergeCell ref="E6:J6"/>
    <mergeCell ref="E7:E8"/>
    <mergeCell ref="F7:F8"/>
    <mergeCell ref="G7:G8"/>
    <mergeCell ref="H7:H8"/>
    <mergeCell ref="I7:I8"/>
    <mergeCell ref="J7:J8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Приложение 2 </vt:lpstr>
      <vt:lpstr>Приложение 5</vt:lpstr>
      <vt:lpstr>Приложение6</vt:lpstr>
      <vt:lpstr>'Приложение 2 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</cp:lastModifiedBy>
  <dcterms:created xsi:type="dcterms:W3CDTF">2024-01-22T12:32:52Z</dcterms:created>
  <dcterms:modified xsi:type="dcterms:W3CDTF">2024-02-01T10:00:29Z</dcterms:modified>
</cp:coreProperties>
</file>